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drawings/drawing2.xml" ContentType="application/vnd.openxmlformats-officedocument.drawing+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126"/>
  <workbookPr codeName="ThisWorkbook" defaultThemeVersion="124226"/>
  <mc:AlternateContent xmlns:mc="http://schemas.openxmlformats.org/markup-compatibility/2006">
    <mc:Choice Requires="x15">
      <x15ac:absPath xmlns:x15ac="http://schemas.microsoft.com/office/spreadsheetml/2010/11/ac" url="C:\Users\christina.morales\City of Hayward\Group-LCS-Housing - Documents\NOFA\New Construction NOFA\Forms\"/>
    </mc:Choice>
  </mc:AlternateContent>
  <xr:revisionPtr revIDLastSave="17" documentId="11_26B32EA9907972A6173C2EE3C7C0C88E3F813162" xr6:coauthVersionLast="31" xr6:coauthVersionMax="31" xr10:uidLastSave="{EA37050B-A5A3-4706-8545-94DDD054B566}"/>
  <bookViews>
    <workbookView xWindow="0" yWindow="540" windowWidth="15195" windowHeight="8280" tabRatio="1000" xr2:uid="{00000000-000D-0000-FFFF-FFFF00000000}"/>
  </bookViews>
  <sheets>
    <sheet name="Instructions" sheetId="1" r:id="rId1"/>
    <sheet name="Ex. 1 Application" sheetId="16" r:id="rId2"/>
    <sheet name="Ex. 2 Self-Score" sheetId="15" r:id="rId3"/>
    <sheet name="Ex. 3 Development Budget" sheetId="8" r:id="rId4"/>
    <sheet name="Ex. 4 Financial Summay " sheetId="9" r:id="rId5"/>
    <sheet name="Ex. 5 Unit Affordability" sheetId="11" r:id="rId6"/>
    <sheet name="Unit Affordability Example" sheetId="14" r:id="rId7"/>
    <sheet name="Ex. 6  Operating Budget" sheetId="7" r:id="rId8"/>
    <sheet name="Exhibit 8 30 Year Proforma" sheetId="13" r:id="rId9"/>
    <sheet name="Ex. 9 - Repl. Unit Analysis" sheetId="2" r:id="rId10"/>
    <sheet name="Ex. 10 Development Schedule" sheetId="17" r:id="rId11"/>
    <sheet name="Ex. 11 Developer Capacity" sheetId="20" r:id="rId12"/>
    <sheet name="Ex. 12 Developer Experience" sheetId="21" r:id="rId13"/>
  </sheets>
  <definedNames>
    <definedName name="_Hlt522072174" localSheetId="1">'Ex. 1 Application'!$B$58</definedName>
    <definedName name="_int70" localSheetId="11">#REF!</definedName>
    <definedName name="_int70" localSheetId="12">#REF!</definedName>
    <definedName name="_int70">#REF!</definedName>
    <definedName name="_int80" localSheetId="11">#REF!</definedName>
    <definedName name="_int80" localSheetId="12">#REF!</definedName>
    <definedName name="_int80">#REF!</definedName>
    <definedName name="_Toc364166798" localSheetId="1">'Ex. 1 Application'!#REF!</definedName>
    <definedName name="_Toc520870973" localSheetId="1">'Ex. 1 Application'!#REF!</definedName>
    <definedName name="_Toc520870974" localSheetId="1">'Ex. 1 Application'!#REF!</definedName>
    <definedName name="abc" localSheetId="11">#REF!</definedName>
    <definedName name="abc" localSheetId="12">#REF!</definedName>
    <definedName name="abc">#REF!</definedName>
    <definedName name="bdrms" localSheetId="11">#REF!</definedName>
    <definedName name="bdrms" localSheetId="12">#REF!</definedName>
    <definedName name="bdrms">#REF!</definedName>
    <definedName name="bdrms2" localSheetId="11">#REF!</definedName>
    <definedName name="bdrms2" localSheetId="12">#REF!</definedName>
    <definedName name="bdrms2">#REF!</definedName>
    <definedName name="down100" localSheetId="11">#REF!</definedName>
    <definedName name="down100" localSheetId="12">#REF!</definedName>
    <definedName name="down100">#REF!</definedName>
    <definedName name="down70" localSheetId="11">#REF!</definedName>
    <definedName name="down70" localSheetId="12">#REF!</definedName>
    <definedName name="down70">#REF!</definedName>
    <definedName name="g">#REF!</definedName>
    <definedName name="_xlnm.Print_Area" localSheetId="4">'Ex. 4 Financial Summay '!$A$1:$H$28</definedName>
    <definedName name="_xlnm.Print_Area" localSheetId="5">'Ex. 5 Unit Affordability'!$A$1:$O$54</definedName>
    <definedName name="_xlnm.Print_Area" localSheetId="7">'Ex. 6  Operating Budget'!$A$1:$E$100</definedName>
    <definedName name="tdc" localSheetId="11">#REF!</definedName>
    <definedName name="tdc" localSheetId="12">#REF!</definedName>
    <definedName name="tdc">#REF!</definedName>
    <definedName name="The">#REF!</definedName>
    <definedName name="units" localSheetId="11">#REF!</definedName>
    <definedName name="units" localSheetId="12">#REF!</definedName>
    <definedName name="units">#REF!</definedName>
  </definedNames>
  <calcPr calcId="179017"/>
</workbook>
</file>

<file path=xl/calcChain.xml><?xml version="1.0" encoding="utf-8"?>
<calcChain xmlns="http://schemas.openxmlformats.org/spreadsheetml/2006/main">
  <c r="C3" i="2" l="1"/>
  <c r="J32" i="11"/>
  <c r="A1" i="15"/>
  <c r="B3" i="21" l="1"/>
  <c r="B3" i="20"/>
  <c r="B3" i="17"/>
  <c r="C33" i="13"/>
  <c r="B4" i="13"/>
  <c r="B3" i="13"/>
  <c r="B3" i="7"/>
  <c r="B3" i="11"/>
  <c r="B4" i="8"/>
  <c r="B1" i="9"/>
  <c r="B4" i="9"/>
  <c r="I19" i="15"/>
  <c r="I16" i="15"/>
  <c r="H16" i="15"/>
  <c r="I12" i="15"/>
  <c r="H12" i="15"/>
  <c r="I6" i="15"/>
  <c r="H6" i="15"/>
  <c r="D20" i="15"/>
  <c r="C14" i="15"/>
  <c r="D14" i="15"/>
  <c r="B14" i="15"/>
  <c r="C9" i="15"/>
  <c r="D9" i="15"/>
  <c r="B9" i="15"/>
  <c r="D4" i="15"/>
  <c r="C4" i="15"/>
  <c r="B4" i="15"/>
  <c r="C20" i="15"/>
  <c r="B20" i="15"/>
  <c r="D27" i="15" l="1"/>
  <c r="B27" i="15"/>
  <c r="C27" i="15"/>
  <c r="H5" i="15"/>
  <c r="C28" i="15" l="1"/>
  <c r="D28" i="15"/>
  <c r="D33" i="13"/>
  <c r="Z33" i="13" l="1"/>
  <c r="J33" i="13"/>
  <c r="R33" i="13"/>
  <c r="AA33" i="13"/>
  <c r="AD33" i="13"/>
  <c r="K33" i="13"/>
  <c r="S33" i="13"/>
  <c r="F33" i="13"/>
  <c r="N33" i="13"/>
  <c r="V33" i="13"/>
  <c r="G33" i="13"/>
  <c r="O33" i="13"/>
  <c r="W33" i="13"/>
  <c r="AE33" i="13"/>
  <c r="H33" i="13"/>
  <c r="L33" i="13"/>
  <c r="P33" i="13"/>
  <c r="T33" i="13"/>
  <c r="X33" i="13"/>
  <c r="AB33" i="13"/>
  <c r="AF33" i="13"/>
  <c r="E33" i="13"/>
  <c r="I33" i="13"/>
  <c r="M33" i="13"/>
  <c r="Q33" i="13"/>
  <c r="U33" i="13"/>
  <c r="Y33" i="13"/>
  <c r="AC33" i="13"/>
  <c r="B6" i="7"/>
  <c r="B5" i="13" s="1"/>
  <c r="D35" i="2"/>
  <c r="D34" i="2"/>
  <c r="D33" i="2"/>
  <c r="D32" i="2"/>
  <c r="D31" i="2"/>
  <c r="G47" i="11"/>
  <c r="I47" i="11"/>
  <c r="I48" i="11"/>
  <c r="H47" i="11"/>
  <c r="G48" i="11"/>
  <c r="G51" i="11"/>
  <c r="G50" i="11"/>
  <c r="G49" i="11"/>
  <c r="H48" i="11"/>
  <c r="H51" i="11"/>
  <c r="H50" i="11"/>
  <c r="H49" i="11"/>
  <c r="I51" i="11"/>
  <c r="I50" i="11"/>
  <c r="I49" i="11"/>
  <c r="J8" i="14"/>
  <c r="J9" i="14"/>
  <c r="J10" i="14"/>
  <c r="J11" i="14"/>
  <c r="J12" i="14"/>
  <c r="J13" i="14"/>
  <c r="J14" i="14"/>
  <c r="J15" i="14"/>
  <c r="J16" i="14"/>
  <c r="B5" i="7"/>
  <c r="D32" i="7" s="1"/>
  <c r="B4" i="7"/>
  <c r="D34" i="13"/>
  <c r="E34" i="13" s="1"/>
  <c r="F34" i="13" s="1"/>
  <c r="G34" i="13" s="1"/>
  <c r="H34" i="13" s="1"/>
  <c r="I34" i="13" s="1"/>
  <c r="J34" i="13" s="1"/>
  <c r="K34" i="13" s="1"/>
  <c r="L34" i="13" s="1"/>
  <c r="M34" i="13" s="1"/>
  <c r="N34" i="13" s="1"/>
  <c r="O34" i="13" s="1"/>
  <c r="P34" i="13" s="1"/>
  <c r="Q34" i="13" s="1"/>
  <c r="R34" i="13" s="1"/>
  <c r="S34" i="13" s="1"/>
  <c r="T34" i="13" s="1"/>
  <c r="U34" i="13" s="1"/>
  <c r="V34" i="13" s="1"/>
  <c r="W34" i="13" s="1"/>
  <c r="X34" i="13" s="1"/>
  <c r="Y34" i="13" s="1"/>
  <c r="Z34" i="13" s="1"/>
  <c r="AA34" i="13" s="1"/>
  <c r="AB34" i="13" s="1"/>
  <c r="AC34" i="13" s="1"/>
  <c r="AD34" i="13" s="1"/>
  <c r="AE34" i="13" s="1"/>
  <c r="AF34" i="13" s="1"/>
  <c r="C86" i="7"/>
  <c r="L11" i="11"/>
  <c r="L12" i="11"/>
  <c r="L13" i="11"/>
  <c r="L14" i="11"/>
  <c r="J11" i="11"/>
  <c r="J12" i="11"/>
  <c r="J13" i="11"/>
  <c r="J14" i="11"/>
  <c r="I11" i="11"/>
  <c r="I12" i="11"/>
  <c r="I13" i="11"/>
  <c r="I14" i="11"/>
  <c r="E37" i="14"/>
  <c r="E36" i="14"/>
  <c r="J25" i="11"/>
  <c r="B31" i="14"/>
  <c r="J30" i="14"/>
  <c r="J28" i="14"/>
  <c r="J29" i="14"/>
  <c r="B24" i="14"/>
  <c r="J23" i="14"/>
  <c r="J22" i="14"/>
  <c r="J21" i="14"/>
  <c r="B17" i="14"/>
  <c r="L16" i="14"/>
  <c r="I16" i="14"/>
  <c r="L15" i="14"/>
  <c r="I15" i="14"/>
  <c r="L14" i="14"/>
  <c r="I14" i="14"/>
  <c r="L13" i="14"/>
  <c r="I13" i="14"/>
  <c r="L12" i="14"/>
  <c r="I12" i="14"/>
  <c r="L11" i="14"/>
  <c r="I11" i="14"/>
  <c r="L10" i="14"/>
  <c r="I10" i="14"/>
  <c r="L9" i="14"/>
  <c r="I9" i="14"/>
  <c r="L8" i="14"/>
  <c r="I8" i="14"/>
  <c r="I9" i="11"/>
  <c r="I10" i="11"/>
  <c r="I15" i="11"/>
  <c r="I16" i="11"/>
  <c r="I17" i="11"/>
  <c r="I18" i="11"/>
  <c r="I19" i="11"/>
  <c r="I20" i="11"/>
  <c r="I8" i="11"/>
  <c r="L9" i="11"/>
  <c r="L10" i="11"/>
  <c r="L15" i="11"/>
  <c r="L16" i="11"/>
  <c r="L17" i="11"/>
  <c r="L18" i="11"/>
  <c r="L19" i="11"/>
  <c r="L20" i="11"/>
  <c r="L8" i="11"/>
  <c r="J9" i="11"/>
  <c r="J10" i="11"/>
  <c r="J15" i="11"/>
  <c r="J16" i="11"/>
  <c r="J17" i="11"/>
  <c r="J18" i="11"/>
  <c r="J19" i="11"/>
  <c r="J20" i="11"/>
  <c r="J8" i="11"/>
  <c r="B21" i="11"/>
  <c r="D13" i="13"/>
  <c r="C30" i="13"/>
  <c r="D30" i="13" s="1"/>
  <c r="C31" i="13"/>
  <c r="AC31" i="13" s="1"/>
  <c r="C32" i="13"/>
  <c r="D32" i="13" s="1"/>
  <c r="E32" i="13" s="1"/>
  <c r="F32" i="13" s="1"/>
  <c r="G32" i="13" s="1"/>
  <c r="H32" i="13" s="1"/>
  <c r="I32" i="13" s="1"/>
  <c r="J32" i="13" s="1"/>
  <c r="K32" i="13" s="1"/>
  <c r="L32" i="13" s="1"/>
  <c r="M32" i="13" s="1"/>
  <c r="N32" i="13" s="1"/>
  <c r="O32" i="13" s="1"/>
  <c r="P32" i="13" s="1"/>
  <c r="Q32" i="13" s="1"/>
  <c r="R32" i="13" s="1"/>
  <c r="S32" i="13" s="1"/>
  <c r="T32" i="13" s="1"/>
  <c r="U32" i="13" s="1"/>
  <c r="V32" i="13" s="1"/>
  <c r="W32" i="13" s="1"/>
  <c r="X32" i="13" s="1"/>
  <c r="Y32" i="13" s="1"/>
  <c r="Z32" i="13" s="1"/>
  <c r="AA32" i="13" s="1"/>
  <c r="AB32" i="13" s="1"/>
  <c r="AC32" i="13" s="1"/>
  <c r="AD32" i="13" s="1"/>
  <c r="AE32" i="13" s="1"/>
  <c r="AF32" i="13" s="1"/>
  <c r="D16" i="13"/>
  <c r="E16" i="13" s="1"/>
  <c r="F16" i="13" s="1"/>
  <c r="G16" i="13" s="1"/>
  <c r="H16" i="13" s="1"/>
  <c r="I16" i="13" s="1"/>
  <c r="J16" i="13" s="1"/>
  <c r="K16" i="13" s="1"/>
  <c r="L16" i="13" s="1"/>
  <c r="M16" i="13" s="1"/>
  <c r="N16" i="13" s="1"/>
  <c r="O16" i="13" s="1"/>
  <c r="P16" i="13" s="1"/>
  <c r="Q16" i="13" s="1"/>
  <c r="R16" i="13" s="1"/>
  <c r="S16" i="13" s="1"/>
  <c r="T16" i="13" s="1"/>
  <c r="U16" i="13" s="1"/>
  <c r="V16" i="13" s="1"/>
  <c r="W16" i="13" s="1"/>
  <c r="X16" i="13" s="1"/>
  <c r="Y16" i="13" s="1"/>
  <c r="Z16" i="13" s="1"/>
  <c r="AA16" i="13" s="1"/>
  <c r="AB16" i="13" s="1"/>
  <c r="AC16" i="13" s="1"/>
  <c r="AD16" i="13" s="1"/>
  <c r="AE16" i="13" s="1"/>
  <c r="AF16" i="13" s="1"/>
  <c r="AF13" i="13"/>
  <c r="D14" i="13"/>
  <c r="E14" i="13" s="1"/>
  <c r="F14" i="13" s="1"/>
  <c r="G14" i="13" s="1"/>
  <c r="H14" i="13" s="1"/>
  <c r="I14" i="13" s="1"/>
  <c r="J14" i="13" s="1"/>
  <c r="K14" i="13" s="1"/>
  <c r="L14" i="13" s="1"/>
  <c r="M14" i="13" s="1"/>
  <c r="N14" i="13" s="1"/>
  <c r="O14" i="13" s="1"/>
  <c r="P14" i="13" s="1"/>
  <c r="Q14" i="13" s="1"/>
  <c r="R14" i="13" s="1"/>
  <c r="S14" i="13" s="1"/>
  <c r="T14" i="13" s="1"/>
  <c r="U14" i="13" s="1"/>
  <c r="V14" i="13" s="1"/>
  <c r="W14" i="13" s="1"/>
  <c r="X14" i="13" s="1"/>
  <c r="Y14" i="13" s="1"/>
  <c r="Z14" i="13" s="1"/>
  <c r="AA14" i="13" s="1"/>
  <c r="AB14" i="13" s="1"/>
  <c r="AC14" i="13" s="1"/>
  <c r="AD14" i="13" s="1"/>
  <c r="AE14" i="13" s="1"/>
  <c r="AF14" i="13" s="1"/>
  <c r="D15" i="13"/>
  <c r="E15" i="13"/>
  <c r="F15" i="13" s="1"/>
  <c r="G15" i="13" s="1"/>
  <c r="H15" i="13" s="1"/>
  <c r="I15" i="13"/>
  <c r="J15" i="13" s="1"/>
  <c r="K15" i="13" s="1"/>
  <c r="L15" i="13" s="1"/>
  <c r="M15" i="13" s="1"/>
  <c r="N15" i="13" s="1"/>
  <c r="O15" i="13" s="1"/>
  <c r="P15" i="13" s="1"/>
  <c r="Q15" i="13" s="1"/>
  <c r="R15" i="13" s="1"/>
  <c r="S15" i="13" s="1"/>
  <c r="T15" i="13" s="1"/>
  <c r="U15" i="13" s="1"/>
  <c r="V15" i="13" s="1"/>
  <c r="W15" i="13" s="1"/>
  <c r="X15" i="13" s="1"/>
  <c r="Y15" i="13" s="1"/>
  <c r="Z15" i="13" s="1"/>
  <c r="AA15" i="13" s="1"/>
  <c r="AB15" i="13" s="1"/>
  <c r="AC15" i="13" s="1"/>
  <c r="AD15" i="13" s="1"/>
  <c r="AE15" i="13" s="1"/>
  <c r="AF15" i="13" s="1"/>
  <c r="D24" i="13"/>
  <c r="E24" i="13" s="1"/>
  <c r="F24" i="13" s="1"/>
  <c r="G24" i="13" s="1"/>
  <c r="H24" i="13" s="1"/>
  <c r="I24" i="13" s="1"/>
  <c r="J24" i="13" s="1"/>
  <c r="K24" i="13" s="1"/>
  <c r="L24" i="13" s="1"/>
  <c r="M24" i="13" s="1"/>
  <c r="N24" i="13" s="1"/>
  <c r="O24" i="13" s="1"/>
  <c r="P24" i="13" s="1"/>
  <c r="Q24" i="13" s="1"/>
  <c r="R24" i="13" s="1"/>
  <c r="S24" i="13" s="1"/>
  <c r="T24" i="13" s="1"/>
  <c r="U24" i="13" s="1"/>
  <c r="V24" i="13" s="1"/>
  <c r="W24" i="13" s="1"/>
  <c r="X24" i="13" s="1"/>
  <c r="Y24" i="13" s="1"/>
  <c r="Z24" i="13" s="1"/>
  <c r="AA24" i="13" s="1"/>
  <c r="AB24" i="13" s="1"/>
  <c r="AC24" i="13" s="1"/>
  <c r="AD24" i="13" s="1"/>
  <c r="AE24" i="13" s="1"/>
  <c r="AF24" i="13" s="1"/>
  <c r="D25" i="13"/>
  <c r="E25" i="13" s="1"/>
  <c r="F25" i="13" s="1"/>
  <c r="G25" i="13" s="1"/>
  <c r="H25" i="13" s="1"/>
  <c r="I25" i="13" s="1"/>
  <c r="J25" i="13" s="1"/>
  <c r="K25" i="13" s="1"/>
  <c r="L25" i="13" s="1"/>
  <c r="M25" i="13" s="1"/>
  <c r="N25" i="13" s="1"/>
  <c r="O25" i="13" s="1"/>
  <c r="P25" i="13" s="1"/>
  <c r="Q25" i="13" s="1"/>
  <c r="R25" i="13" s="1"/>
  <c r="S25" i="13" s="1"/>
  <c r="T25" i="13" s="1"/>
  <c r="U25" i="13" s="1"/>
  <c r="V25" i="13" s="1"/>
  <c r="W25" i="13" s="1"/>
  <c r="X25" i="13" s="1"/>
  <c r="Y25" i="13" s="1"/>
  <c r="Z25" i="13" s="1"/>
  <c r="AA25" i="13" s="1"/>
  <c r="AB25" i="13" s="1"/>
  <c r="AC25" i="13" s="1"/>
  <c r="AD25" i="13" s="1"/>
  <c r="AE25" i="13" s="1"/>
  <c r="AF25" i="13" s="1"/>
  <c r="D26" i="13"/>
  <c r="E26" i="13" s="1"/>
  <c r="F26" i="13" s="1"/>
  <c r="G26" i="13" s="1"/>
  <c r="H26" i="13" s="1"/>
  <c r="I26" i="13" s="1"/>
  <c r="J26" i="13" s="1"/>
  <c r="K26" i="13" s="1"/>
  <c r="L26" i="13" s="1"/>
  <c r="M26" i="13" s="1"/>
  <c r="N26" i="13" s="1"/>
  <c r="O26" i="13" s="1"/>
  <c r="P26" i="13" s="1"/>
  <c r="Q26" i="13" s="1"/>
  <c r="R26" i="13" s="1"/>
  <c r="S26" i="13" s="1"/>
  <c r="T26" i="13" s="1"/>
  <c r="U26" i="13" s="1"/>
  <c r="V26" i="13" s="1"/>
  <c r="W26" i="13" s="1"/>
  <c r="X26" i="13" s="1"/>
  <c r="Y26" i="13" s="1"/>
  <c r="Z26" i="13" s="1"/>
  <c r="AA26" i="13" s="1"/>
  <c r="AB26" i="13" s="1"/>
  <c r="AC26" i="13" s="1"/>
  <c r="AD26" i="13" s="1"/>
  <c r="AE26" i="13" s="1"/>
  <c r="AF26" i="13" s="1"/>
  <c r="D35" i="13"/>
  <c r="E35" i="13" s="1"/>
  <c r="F35" i="13" s="1"/>
  <c r="G35" i="13" s="1"/>
  <c r="H35" i="13" s="1"/>
  <c r="I35" i="13" s="1"/>
  <c r="J35" i="13" s="1"/>
  <c r="K35" i="13" s="1"/>
  <c r="L35" i="13" s="1"/>
  <c r="M35" i="13" s="1"/>
  <c r="N35" i="13" s="1"/>
  <c r="O35" i="13" s="1"/>
  <c r="P35" i="13" s="1"/>
  <c r="Q35" i="13" s="1"/>
  <c r="R35" i="13" s="1"/>
  <c r="S35" i="13" s="1"/>
  <c r="T35" i="13" s="1"/>
  <c r="U35" i="13" s="1"/>
  <c r="V35" i="13" s="1"/>
  <c r="W35" i="13" s="1"/>
  <c r="X35" i="13" s="1"/>
  <c r="Y35" i="13" s="1"/>
  <c r="Z35" i="13" s="1"/>
  <c r="AA35" i="13" s="1"/>
  <c r="AB35" i="13" s="1"/>
  <c r="AC35" i="13" s="1"/>
  <c r="AD35" i="13" s="1"/>
  <c r="AE35" i="13" s="1"/>
  <c r="AF35" i="13" s="1"/>
  <c r="D36" i="13"/>
  <c r="E36" i="13" s="1"/>
  <c r="F36" i="13" s="1"/>
  <c r="G36" i="13" s="1"/>
  <c r="H36" i="13"/>
  <c r="I36" i="13" s="1"/>
  <c r="J36" i="13" s="1"/>
  <c r="K36" i="13" s="1"/>
  <c r="L36" i="13" s="1"/>
  <c r="M36" i="13" s="1"/>
  <c r="N36" i="13" s="1"/>
  <c r="O36" i="13" s="1"/>
  <c r="P36" i="13" s="1"/>
  <c r="Q36" i="13" s="1"/>
  <c r="R36" i="13" s="1"/>
  <c r="S36" i="13" s="1"/>
  <c r="T36" i="13" s="1"/>
  <c r="U36" i="13" s="1"/>
  <c r="V36" i="13" s="1"/>
  <c r="W36" i="13" s="1"/>
  <c r="X36" i="13" s="1"/>
  <c r="Y36" i="13" s="1"/>
  <c r="Z36" i="13" s="1"/>
  <c r="AA36" i="13" s="1"/>
  <c r="AB36" i="13" s="1"/>
  <c r="AC36" i="13" s="1"/>
  <c r="AD36" i="13" s="1"/>
  <c r="AE36" i="13" s="1"/>
  <c r="AF36" i="13" s="1"/>
  <c r="AE13" i="13"/>
  <c r="AD13" i="13"/>
  <c r="AC13" i="13"/>
  <c r="AB13" i="13"/>
  <c r="AA13" i="13"/>
  <c r="Z13" i="13"/>
  <c r="Y13" i="13"/>
  <c r="X13" i="13"/>
  <c r="W13" i="13"/>
  <c r="V13" i="13"/>
  <c r="U13" i="13"/>
  <c r="T13" i="13"/>
  <c r="S13" i="13"/>
  <c r="R13" i="13"/>
  <c r="Q13" i="13"/>
  <c r="P13" i="13"/>
  <c r="O13" i="13"/>
  <c r="N13" i="13"/>
  <c r="M13" i="13"/>
  <c r="L13" i="13"/>
  <c r="K13" i="13"/>
  <c r="J13" i="13"/>
  <c r="I13" i="13"/>
  <c r="H13" i="13"/>
  <c r="G13" i="13"/>
  <c r="F13" i="13"/>
  <c r="E13" i="13"/>
  <c r="D11" i="13"/>
  <c r="E11" i="13" s="1"/>
  <c r="F11" i="13" s="1"/>
  <c r="G11" i="13" s="1"/>
  <c r="H11" i="13" s="1"/>
  <c r="I11" i="13" s="1"/>
  <c r="J11" i="13" s="1"/>
  <c r="K11" i="13" s="1"/>
  <c r="L11" i="13" s="1"/>
  <c r="M11" i="13" s="1"/>
  <c r="N11" i="13" s="1"/>
  <c r="O11" i="13" s="1"/>
  <c r="P11" i="13" s="1"/>
  <c r="Q11" i="13" s="1"/>
  <c r="R11" i="13" s="1"/>
  <c r="S11" i="13" s="1"/>
  <c r="T11" i="13" s="1"/>
  <c r="U11" i="13" s="1"/>
  <c r="V11" i="13" s="1"/>
  <c r="W11" i="13" s="1"/>
  <c r="X11" i="13" s="1"/>
  <c r="Y11" i="13" s="1"/>
  <c r="Z11" i="13" s="1"/>
  <c r="AA11" i="13" s="1"/>
  <c r="AB11" i="13" s="1"/>
  <c r="AC11" i="13" s="1"/>
  <c r="AD11" i="13" s="1"/>
  <c r="AE11" i="13" s="1"/>
  <c r="AF11" i="13" s="1"/>
  <c r="D10" i="13"/>
  <c r="E10" i="13"/>
  <c r="F10" i="13"/>
  <c r="G10" i="13" s="1"/>
  <c r="H10" i="13" s="1"/>
  <c r="I10" i="13" s="1"/>
  <c r="J10" i="13" s="1"/>
  <c r="K10" i="13" s="1"/>
  <c r="L10" i="13" s="1"/>
  <c r="M10" i="13" s="1"/>
  <c r="N10" i="13" s="1"/>
  <c r="O10" i="13" s="1"/>
  <c r="P10" i="13" s="1"/>
  <c r="Q10" i="13" s="1"/>
  <c r="R10" i="13" s="1"/>
  <c r="S10" i="13" s="1"/>
  <c r="T10" i="13" s="1"/>
  <c r="U10" i="13" s="1"/>
  <c r="V10" i="13" s="1"/>
  <c r="W10" i="13" s="1"/>
  <c r="X10" i="13" s="1"/>
  <c r="Y10" i="13" s="1"/>
  <c r="Z10" i="13" s="1"/>
  <c r="AA10" i="13" s="1"/>
  <c r="AB10" i="13" s="1"/>
  <c r="AC10" i="13" s="1"/>
  <c r="AD10" i="13" s="1"/>
  <c r="AE10" i="13" s="1"/>
  <c r="AF10" i="13" s="1"/>
  <c r="J33" i="11"/>
  <c r="J34" i="11"/>
  <c r="J26" i="11"/>
  <c r="J27" i="11"/>
  <c r="B35" i="11"/>
  <c r="E43" i="11" s="1"/>
  <c r="B28" i="11"/>
  <c r="C29" i="7"/>
  <c r="B10" i="9"/>
  <c r="G10" i="9" s="1"/>
  <c r="B11" i="9"/>
  <c r="H11" i="9" s="1"/>
  <c r="B12" i="9"/>
  <c r="H12" i="9" s="1"/>
  <c r="B13" i="9"/>
  <c r="G13" i="9" s="1"/>
  <c r="B14" i="9"/>
  <c r="H14" i="9" s="1"/>
  <c r="B15" i="9"/>
  <c r="H15" i="9" s="1"/>
  <c r="B16" i="9"/>
  <c r="G16" i="9" s="1"/>
  <c r="E17" i="9"/>
  <c r="E18" i="9" s="1"/>
  <c r="C96" i="7"/>
  <c r="C91" i="7"/>
  <c r="C29" i="13" s="1"/>
  <c r="C74" i="7"/>
  <c r="C56" i="7"/>
  <c r="C78" i="7" s="1"/>
  <c r="C23" i="13" s="1"/>
  <c r="D23" i="13" s="1"/>
  <c r="E23" i="13" s="1"/>
  <c r="F23" i="13" s="1"/>
  <c r="G23" i="13" s="1"/>
  <c r="H23" i="13" s="1"/>
  <c r="I23" i="13" s="1"/>
  <c r="J23" i="13" s="1"/>
  <c r="K23" i="13" s="1"/>
  <c r="L23" i="13" s="1"/>
  <c r="M23" i="13" s="1"/>
  <c r="N23" i="13" s="1"/>
  <c r="O23" i="13" s="1"/>
  <c r="P23" i="13" s="1"/>
  <c r="Q23" i="13" s="1"/>
  <c r="R23" i="13" s="1"/>
  <c r="S23" i="13" s="1"/>
  <c r="T23" i="13" s="1"/>
  <c r="U23" i="13" s="1"/>
  <c r="V23" i="13" s="1"/>
  <c r="W23" i="13" s="1"/>
  <c r="X23" i="13" s="1"/>
  <c r="Y23" i="13" s="1"/>
  <c r="Z23" i="13" s="1"/>
  <c r="AA23" i="13" s="1"/>
  <c r="AB23" i="13" s="1"/>
  <c r="AC23" i="13" s="1"/>
  <c r="AD23" i="13" s="1"/>
  <c r="AE23" i="13" s="1"/>
  <c r="AF23" i="13" s="1"/>
  <c r="C49" i="7"/>
  <c r="C44" i="7"/>
  <c r="C40" i="7"/>
  <c r="C11" i="7"/>
  <c r="C77" i="7"/>
  <c r="B19" i="8"/>
  <c r="B37" i="8"/>
  <c r="B8" i="9"/>
  <c r="B15" i="8"/>
  <c r="B16" i="8"/>
  <c r="B5" i="9"/>
  <c r="B23" i="8"/>
  <c r="B9" i="9"/>
  <c r="H9" i="9" s="1"/>
  <c r="C17" i="9"/>
  <c r="C18" i="9" s="1"/>
  <c r="D17" i="9"/>
  <c r="D18" i="9" s="1"/>
  <c r="B22" i="9"/>
  <c r="H22" i="9" s="1"/>
  <c r="G77" i="8"/>
  <c r="G69" i="8"/>
  <c r="G60" i="8"/>
  <c r="G50" i="8"/>
  <c r="G27" i="8"/>
  <c r="G17" i="8"/>
  <c r="F77" i="8"/>
  <c r="F69" i="8"/>
  <c r="F60" i="8"/>
  <c r="F50" i="8"/>
  <c r="F27" i="8"/>
  <c r="F17" i="8"/>
  <c r="E77" i="8"/>
  <c r="E69" i="8"/>
  <c r="E60" i="8"/>
  <c r="E50" i="8"/>
  <c r="E27" i="8"/>
  <c r="E17" i="8"/>
  <c r="D77" i="8"/>
  <c r="D69" i="8"/>
  <c r="D60" i="8"/>
  <c r="D50" i="8"/>
  <c r="D27" i="8"/>
  <c r="D17" i="8"/>
  <c r="C77" i="8"/>
  <c r="C69" i="8"/>
  <c r="C60" i="8"/>
  <c r="C50" i="8"/>
  <c r="C27" i="8"/>
  <c r="C17" i="8"/>
  <c r="B81" i="8"/>
  <c r="B79" i="8"/>
  <c r="B72" i="8"/>
  <c r="B73" i="8"/>
  <c r="B74" i="8"/>
  <c r="B75" i="8"/>
  <c r="B76" i="8"/>
  <c r="B63" i="8"/>
  <c r="B64" i="8"/>
  <c r="B65" i="8"/>
  <c r="B66" i="8"/>
  <c r="B67" i="8"/>
  <c r="B68" i="8"/>
  <c r="B53" i="8"/>
  <c r="B54" i="8"/>
  <c r="B55" i="8"/>
  <c r="B56" i="8"/>
  <c r="B57" i="8"/>
  <c r="B58" i="8"/>
  <c r="B59" i="8"/>
  <c r="B30" i="8"/>
  <c r="B31" i="8"/>
  <c r="B32" i="8"/>
  <c r="B33" i="8"/>
  <c r="B34" i="8"/>
  <c r="B35" i="8"/>
  <c r="B36" i="8"/>
  <c r="B38" i="8"/>
  <c r="B39" i="8"/>
  <c r="B40" i="8"/>
  <c r="B41" i="8"/>
  <c r="B42" i="8"/>
  <c r="B43" i="8"/>
  <c r="B44" i="8"/>
  <c r="B45" i="8"/>
  <c r="B46" i="8"/>
  <c r="B47" i="8"/>
  <c r="B48" i="8"/>
  <c r="B49" i="8"/>
  <c r="B22" i="8"/>
  <c r="B24" i="8"/>
  <c r="B25" i="8"/>
  <c r="B26" i="8"/>
  <c r="AE31" i="13"/>
  <c r="H10" i="9"/>
  <c r="L31" i="13"/>
  <c r="AA31" i="13"/>
  <c r="E31" i="13"/>
  <c r="N31" i="13"/>
  <c r="U30" i="13"/>
  <c r="H31" i="13"/>
  <c r="E30" i="13"/>
  <c r="AA30" i="13"/>
  <c r="M31" i="13"/>
  <c r="O31" i="13"/>
  <c r="W31" i="13"/>
  <c r="P30" i="13"/>
  <c r="I31" i="13"/>
  <c r="S31" i="13"/>
  <c r="P31" i="13"/>
  <c r="J31" i="13"/>
  <c r="Q30" i="13"/>
  <c r="X30" i="13"/>
  <c r="Z31" i="13"/>
  <c r="T31" i="13"/>
  <c r="D31" i="13"/>
  <c r="X31" i="13"/>
  <c r="R31" i="13"/>
  <c r="G31" i="13"/>
  <c r="Q31" i="13"/>
  <c r="V30" i="13"/>
  <c r="F30" i="13"/>
  <c r="AF31" i="13"/>
  <c r="U31" i="13"/>
  <c r="F31" i="13"/>
  <c r="V31" i="13"/>
  <c r="AB31" i="13"/>
  <c r="A35" i="14"/>
  <c r="P29" i="13"/>
  <c r="N29" i="13"/>
  <c r="AA29" i="13"/>
  <c r="K31" i="13"/>
  <c r="Y31" i="13"/>
  <c r="AD31" i="13"/>
  <c r="J30" i="13" l="1"/>
  <c r="W30" i="13"/>
  <c r="Z30" i="13"/>
  <c r="N30" i="13"/>
  <c r="G30" i="13"/>
  <c r="AD30" i="13"/>
  <c r="T30" i="13"/>
  <c r="AF30" i="13"/>
  <c r="AE30" i="13"/>
  <c r="AC30" i="13"/>
  <c r="R30" i="13"/>
  <c r="L30" i="13"/>
  <c r="I30" i="13"/>
  <c r="Y30" i="13"/>
  <c r="S30" i="13"/>
  <c r="H30" i="13"/>
  <c r="AB30" i="13"/>
  <c r="K30" i="13"/>
  <c r="O30" i="13"/>
  <c r="M30" i="13"/>
  <c r="J31" i="14"/>
  <c r="J24" i="14"/>
  <c r="J28" i="11"/>
  <c r="H13" i="9"/>
  <c r="J35" i="11"/>
  <c r="D19" i="7"/>
  <c r="D47" i="7"/>
  <c r="D39" i="7"/>
  <c r="D13" i="7"/>
  <c r="E42" i="11"/>
  <c r="E41" i="11"/>
  <c r="E40" i="11"/>
  <c r="J21" i="11"/>
  <c r="A39" i="11"/>
  <c r="B27" i="8"/>
  <c r="B50" i="8"/>
  <c r="B69" i="8"/>
  <c r="B77" i="8"/>
  <c r="C83" i="8"/>
  <c r="C84" i="8" s="1"/>
  <c r="F83" i="8"/>
  <c r="B60" i="8" s="1"/>
  <c r="G83" i="8"/>
  <c r="G84" i="8" s="1"/>
  <c r="E83" i="8"/>
  <c r="E19" i="9" s="1"/>
  <c r="E23" i="9" s="1"/>
  <c r="D28" i="7"/>
  <c r="D89" i="7"/>
  <c r="D37" i="7"/>
  <c r="D73" i="7"/>
  <c r="D72" i="7"/>
  <c r="D14" i="7"/>
  <c r="D25" i="7"/>
  <c r="D70" i="7"/>
  <c r="D59" i="7"/>
  <c r="D55" i="7"/>
  <c r="D61" i="7"/>
  <c r="D17" i="7"/>
  <c r="D83" i="8"/>
  <c r="D85" i="8" s="1"/>
  <c r="B17" i="8"/>
  <c r="G8" i="9"/>
  <c r="G12" i="9"/>
  <c r="H16" i="9"/>
  <c r="H8" i="9"/>
  <c r="G11" i="9"/>
  <c r="G15" i="9"/>
  <c r="G22" i="9"/>
  <c r="B17" i="9"/>
  <c r="H17" i="9" s="1"/>
  <c r="G14" i="9"/>
  <c r="K29" i="13"/>
  <c r="W29" i="13"/>
  <c r="L29" i="13"/>
  <c r="V29" i="13"/>
  <c r="X29" i="13"/>
  <c r="E29" i="13"/>
  <c r="T29" i="13"/>
  <c r="M29" i="13"/>
  <c r="D29" i="13"/>
  <c r="AE29" i="13"/>
  <c r="S29" i="13"/>
  <c r="O29" i="13"/>
  <c r="H29" i="13"/>
  <c r="G29" i="13"/>
  <c r="F29" i="13"/>
  <c r="R29" i="13"/>
  <c r="Y29" i="13"/>
  <c r="AD29" i="13"/>
  <c r="Z29" i="13"/>
  <c r="J29" i="13"/>
  <c r="AF29" i="13"/>
  <c r="AB29" i="13"/>
  <c r="F85" i="8"/>
  <c r="AC29" i="13"/>
  <c r="I29" i="13"/>
  <c r="Q29" i="13"/>
  <c r="U29" i="13"/>
  <c r="D85" i="7"/>
  <c r="D95" i="7"/>
  <c r="D16" i="7"/>
  <c r="D38" i="7"/>
  <c r="D90" i="7"/>
  <c r="D15" i="7"/>
  <c r="D58" i="7"/>
  <c r="D69" i="7"/>
  <c r="D23" i="7"/>
  <c r="D42" i="7"/>
  <c r="D63" i="7"/>
  <c r="D76" i="7"/>
  <c r="D77" i="7" s="1"/>
  <c r="D21" i="7"/>
  <c r="D46" i="7"/>
  <c r="D68" i="7"/>
  <c r="D51" i="7"/>
  <c r="D26" i="7"/>
  <c r="G9" i="9"/>
  <c r="D9" i="7"/>
  <c r="D53" i="7"/>
  <c r="D24" i="7"/>
  <c r="D66" i="7"/>
  <c r="D27" i="7"/>
  <c r="D48" i="7"/>
  <c r="D67" i="7"/>
  <c r="D93" i="7"/>
  <c r="D31" i="7"/>
  <c r="D52" i="7"/>
  <c r="D94" i="7"/>
  <c r="D64" i="7"/>
  <c r="D43" i="7"/>
  <c r="D22" i="7"/>
  <c r="J17" i="14"/>
  <c r="D20" i="7"/>
  <c r="D62" i="7"/>
  <c r="D83" i="7"/>
  <c r="D34" i="7"/>
  <c r="D84" i="7"/>
  <c r="D33" i="7"/>
  <c r="D54" i="7"/>
  <c r="D71" i="7"/>
  <c r="D10" i="7"/>
  <c r="D35" i="7"/>
  <c r="D65" i="7"/>
  <c r="D88" i="7"/>
  <c r="D60" i="7"/>
  <c r="D36" i="7"/>
  <c r="D18" i="7"/>
  <c r="M34" i="14" l="1"/>
  <c r="M38" i="14" s="1"/>
  <c r="I39" i="11"/>
  <c r="I40" i="11" s="1"/>
  <c r="C12" i="13" s="1"/>
  <c r="C17" i="13" s="1"/>
  <c r="B18" i="9"/>
  <c r="C19" i="9"/>
  <c r="C23" i="9" s="1"/>
  <c r="D96" i="7"/>
  <c r="D91" i="7"/>
  <c r="E85" i="8"/>
  <c r="D86" i="7"/>
  <c r="G85" i="8"/>
  <c r="D49" i="7"/>
  <c r="D44" i="7"/>
  <c r="D29" i="7"/>
  <c r="D40" i="7"/>
  <c r="D56" i="7"/>
  <c r="D11" i="7"/>
  <c r="D74" i="7"/>
  <c r="D98" i="7"/>
  <c r="F84" i="8"/>
  <c r="C85" i="8"/>
  <c r="E84" i="8"/>
  <c r="B83" i="8"/>
  <c r="B19" i="9" s="1"/>
  <c r="D84" i="8"/>
  <c r="D19" i="9"/>
  <c r="D23" i="9" s="1"/>
  <c r="C20" i="9"/>
  <c r="C21" i="9" s="1"/>
  <c r="G17" i="9"/>
  <c r="H18" i="9" l="1"/>
  <c r="G18" i="9"/>
  <c r="B85" i="8"/>
  <c r="D78" i="7"/>
  <c r="C19" i="13"/>
  <c r="C21" i="13" s="1"/>
  <c r="C27" i="13" s="1"/>
  <c r="C37" i="13" s="1"/>
  <c r="D12" i="13"/>
  <c r="D19" i="13" s="1"/>
  <c r="B84" i="8"/>
  <c r="H19" i="9"/>
  <c r="B23" i="9"/>
  <c r="G19" i="9"/>
  <c r="D17" i="13" l="1"/>
  <c r="D21" i="13" s="1"/>
  <c r="D27" i="13" s="1"/>
  <c r="D37" i="13" s="1"/>
  <c r="E12" i="13"/>
  <c r="E19" i="13" s="1"/>
  <c r="H23" i="9"/>
  <c r="G23" i="9"/>
  <c r="F12" i="13" l="1"/>
  <c r="F19" i="13" s="1"/>
  <c r="E17" i="13"/>
  <c r="E21" i="13" s="1"/>
  <c r="E27" i="13" s="1"/>
  <c r="E37" i="13" s="1"/>
  <c r="G12" i="13" l="1"/>
  <c r="H12" i="13" s="1"/>
  <c r="F17" i="13"/>
  <c r="F21" i="13" s="1"/>
  <c r="F27" i="13" s="1"/>
  <c r="F37" i="13" s="1"/>
  <c r="G17" i="13" l="1"/>
  <c r="G19" i="13"/>
  <c r="H19" i="13"/>
  <c r="H17" i="13"/>
  <c r="I12" i="13"/>
  <c r="G21" i="13" l="1"/>
  <c r="G27" i="13" s="1"/>
  <c r="G37" i="13" s="1"/>
  <c r="H21" i="13"/>
  <c r="H27" i="13" s="1"/>
  <c r="H37" i="13" s="1"/>
  <c r="I17" i="13"/>
  <c r="J12" i="13"/>
  <c r="I19" i="13"/>
  <c r="I21" i="13" l="1"/>
  <c r="I27" i="13" s="1"/>
  <c r="I37" i="13" s="1"/>
  <c r="J17" i="13"/>
  <c r="J19" i="13"/>
  <c r="K12" i="13"/>
  <c r="K19" i="13" l="1"/>
  <c r="L12" i="13"/>
  <c r="K17" i="13"/>
  <c r="J21" i="13"/>
  <c r="J27" i="13" s="1"/>
  <c r="J37" i="13" s="1"/>
  <c r="K21" i="13" l="1"/>
  <c r="K27" i="13" s="1"/>
  <c r="K37" i="13" s="1"/>
  <c r="M12" i="13"/>
  <c r="L19" i="13"/>
  <c r="L17" i="13"/>
  <c r="L21" i="13" l="1"/>
  <c r="L27" i="13" s="1"/>
  <c r="L37" i="13" s="1"/>
  <c r="N12" i="13"/>
  <c r="M17" i="13"/>
  <c r="M19" i="13"/>
  <c r="M21" i="13" l="1"/>
  <c r="M27" i="13" s="1"/>
  <c r="M37" i="13" s="1"/>
  <c r="N17" i="13"/>
  <c r="N19" i="13"/>
  <c r="O12" i="13"/>
  <c r="N21" i="13" l="1"/>
  <c r="N27" i="13" s="1"/>
  <c r="N37" i="13" s="1"/>
  <c r="O17" i="13"/>
  <c r="P12" i="13"/>
  <c r="O19" i="13"/>
  <c r="O21" i="13" l="1"/>
  <c r="O27" i="13" s="1"/>
  <c r="O37" i="13" s="1"/>
  <c r="P17" i="13"/>
  <c r="P19" i="13"/>
  <c r="Q12" i="13"/>
  <c r="P21" i="13" l="1"/>
  <c r="P27" i="13" s="1"/>
  <c r="P37" i="13" s="1"/>
  <c r="Q19" i="13"/>
  <c r="R12" i="13"/>
  <c r="Q17" i="13"/>
  <c r="Q21" i="13" l="1"/>
  <c r="Q27" i="13" s="1"/>
  <c r="Q37" i="13" s="1"/>
  <c r="R19" i="13"/>
  <c r="S12" i="13"/>
  <c r="R17" i="13"/>
  <c r="R21" i="13" l="1"/>
  <c r="R27" i="13" s="1"/>
  <c r="R37" i="13" s="1"/>
  <c r="T12" i="13"/>
  <c r="S19" i="13"/>
  <c r="S17" i="13"/>
  <c r="S21" i="13" l="1"/>
  <c r="S27" i="13" s="1"/>
  <c r="S37" i="13" s="1"/>
  <c r="T19" i="13"/>
  <c r="U12" i="13"/>
  <c r="T17" i="13"/>
  <c r="T21" i="13" l="1"/>
  <c r="T27" i="13" s="1"/>
  <c r="T37" i="13" s="1"/>
  <c r="V12" i="13"/>
  <c r="U19" i="13"/>
  <c r="U17" i="13"/>
  <c r="U21" i="13" l="1"/>
  <c r="U27" i="13" s="1"/>
  <c r="U37" i="13" s="1"/>
  <c r="V17" i="13"/>
  <c r="V19" i="13"/>
  <c r="W12" i="13"/>
  <c r="V21" i="13" l="1"/>
  <c r="V27" i="13" s="1"/>
  <c r="V37" i="13" s="1"/>
  <c r="X12" i="13"/>
  <c r="W17" i="13"/>
  <c r="W19" i="13"/>
  <c r="W21" i="13" l="1"/>
  <c r="W27" i="13" s="1"/>
  <c r="W37" i="13" s="1"/>
  <c r="X19" i="13"/>
  <c r="X17" i="13"/>
  <c r="Y12" i="13"/>
  <c r="X21" i="13" l="1"/>
  <c r="X27" i="13" s="1"/>
  <c r="X37" i="13" s="1"/>
  <c r="Y17" i="13"/>
  <c r="Z12" i="13"/>
  <c r="Y19" i="13"/>
  <c r="Z17" i="13" l="1"/>
  <c r="Z19" i="13"/>
  <c r="AA12" i="13"/>
  <c r="Y21" i="13"/>
  <c r="Y27" i="13" s="1"/>
  <c r="Y37" i="13" s="1"/>
  <c r="AB12" i="13" l="1"/>
  <c r="AA17" i="13"/>
  <c r="AA19" i="13"/>
  <c r="Z21" i="13"/>
  <c r="Z27" i="13" s="1"/>
  <c r="Z37" i="13" s="1"/>
  <c r="AC12" i="13" l="1"/>
  <c r="AB19" i="13"/>
  <c r="AB17" i="13"/>
  <c r="AA21" i="13"/>
  <c r="AA27" i="13" s="1"/>
  <c r="AA37" i="13" s="1"/>
  <c r="AB21" i="13" l="1"/>
  <c r="AB27" i="13" s="1"/>
  <c r="AB37" i="13" s="1"/>
  <c r="AC19" i="13"/>
  <c r="AC17" i="13"/>
  <c r="AD12" i="13"/>
  <c r="AD17" i="13" l="1"/>
  <c r="AD19" i="13"/>
  <c r="AE12" i="13"/>
  <c r="AC21" i="13"/>
  <c r="AC27" i="13" s="1"/>
  <c r="AC37" i="13" s="1"/>
  <c r="AF12" i="13" l="1"/>
  <c r="AE19" i="13"/>
  <c r="AE17" i="13"/>
  <c r="AD21" i="13"/>
  <c r="AD27" i="13" s="1"/>
  <c r="AD37" i="13" s="1"/>
  <c r="AE21" i="13" l="1"/>
  <c r="AE27" i="13" s="1"/>
  <c r="AE37" i="13" s="1"/>
  <c r="AF17" i="13"/>
  <c r="AF19" i="13"/>
  <c r="AF21" i="13" l="1"/>
  <c r="AF27" i="13" s="1"/>
  <c r="AF37" i="13" s="1"/>
  <c r="B39" i="1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Diana Downton</author>
    <author>Downton, Diana</author>
  </authors>
  <commentList>
    <comment ref="D10" authorId="0" shapeId="0" xr:uid="{00000000-0006-0000-0200-000001000000}">
      <text>
        <r>
          <rPr>
            <b/>
            <sz val="8"/>
            <color indexed="81"/>
            <rFont val="Tahoma"/>
            <family val="2"/>
          </rPr>
          <t xml:space="preserve">Diana Downton: </t>
        </r>
        <r>
          <rPr>
            <sz val="8"/>
            <color indexed="81"/>
            <rFont val="Tahoma"/>
            <family val="2"/>
          </rPr>
          <t>Not applicable for rehab of existing affordable housing.</t>
        </r>
      </text>
    </comment>
    <comment ref="D20" authorId="1" shapeId="0" xr:uid="{00000000-0006-0000-0200-000002000000}">
      <text>
        <r>
          <rPr>
            <b/>
            <sz val="9"/>
            <color indexed="81"/>
            <rFont val="Tahoma"/>
            <family val="2"/>
          </rPr>
          <t>Downton, Diana:</t>
        </r>
        <r>
          <rPr>
            <sz val="9"/>
            <color indexed="81"/>
            <rFont val="Tahoma"/>
            <family val="2"/>
          </rPr>
          <t xml:space="preserve">
Use developer capacity worksheet for details on this scoring section.</t>
        </r>
      </text>
    </comment>
    <comment ref="D26" authorId="0" shapeId="0" xr:uid="{00000000-0006-0000-0200-000003000000}">
      <text>
        <r>
          <rPr>
            <b/>
            <sz val="8"/>
            <color indexed="81"/>
            <rFont val="Tahoma"/>
            <family val="2"/>
          </rPr>
          <t>Diana Downton:</t>
        </r>
        <r>
          <rPr>
            <sz val="8"/>
            <color indexed="81"/>
            <rFont val="Tahoma"/>
            <family val="2"/>
          </rPr>
          <t xml:space="preserve">
enter as a negative number, please!</t>
        </r>
      </text>
    </comment>
  </commentList>
</comments>
</file>

<file path=xl/sharedStrings.xml><?xml version="1.0" encoding="utf-8"?>
<sst xmlns="http://schemas.openxmlformats.org/spreadsheetml/2006/main" count="691" uniqueCount="524">
  <si>
    <t>Filling out your budgets:</t>
  </si>
  <si>
    <t xml:space="preserve">The budget worksheets have been protected.  Applicants should fill in light green cells.  Other cells cannot be modified.  In the budgets, gray shading signifies uses for which particular sources of funds are not expected to be used.  </t>
  </si>
  <si>
    <t xml:space="preserve">Use the TAB key to navigate through the worksheet: it will bring your cursor only to those cells that need entries.  Excel will calculate totals for each row and column of figures in the "total" cells.   </t>
  </si>
  <si>
    <t xml:space="preserve">We recognize that each project is unique and may have special costs not included in the standard budget.  Use the "other" lines in each category when appropriate (be sure to fill in what the "other" cost is).  </t>
  </si>
  <si>
    <t>An example Unit Size and Affordability worksheet is included for your reference.</t>
  </si>
  <si>
    <t>Proposal Includes Substantial Renovation:</t>
  </si>
  <si>
    <t>Proposal Includes Demolition and New Construction:</t>
  </si>
  <si>
    <t>Current Configuration of Site</t>
  </si>
  <si>
    <t>Number of Residential Buildings:</t>
  </si>
  <si>
    <t>Total Number of Units:</t>
  </si>
  <si>
    <t>Unit Number</t>
  </si>
  <si>
    <t>Number of Bedrooms</t>
  </si>
  <si>
    <t>Monthly Gross Rent</t>
  </si>
  <si>
    <t>Household Size</t>
  </si>
  <si>
    <t>Household Income</t>
  </si>
  <si>
    <t>Check one</t>
  </si>
  <si>
    <t xml:space="preserve">Under 30% AMI </t>
  </si>
  <si>
    <t xml:space="preserve">Under 50% AMI </t>
  </si>
  <si>
    <t xml:space="preserve">Under 80% AMI </t>
  </si>
  <si>
    <t>Market Rate</t>
  </si>
  <si>
    <t>Summary</t>
  </si>
  <si>
    <t># units with annual rents ≤ 30% of 30% AMI</t>
  </si>
  <si>
    <t># units with annual rents ≤ 30% of 50% AMI</t>
  </si>
  <si>
    <t># units with annual rents ≤ 30% of 80% AMI</t>
  </si>
  <si>
    <t># units with annual rents ≤ 30% of 120% AMI</t>
  </si>
  <si>
    <t># market rate units</t>
  </si>
  <si>
    <t>Total</t>
  </si>
  <si>
    <t>Affordable Portion</t>
  </si>
  <si>
    <t>Market Rate Portion</t>
  </si>
  <si>
    <t>Total Square Feet</t>
  </si>
  <si>
    <t># of Units</t>
  </si>
  <si>
    <t>Total # of Bedrooms</t>
  </si>
  <si>
    <t>* assume 1 person per SRO, 1.5 per bedroom or studio</t>
  </si>
  <si>
    <t>Entire Project</t>
  </si>
  <si>
    <t>Affordable Units Sources</t>
  </si>
  <si>
    <t>Item</t>
  </si>
  <si>
    <t>Total Costs</t>
  </si>
  <si>
    <t>Residential Costs</t>
  </si>
  <si>
    <t>Commercial Costs</t>
  </si>
  <si>
    <t>Other Sources Total</t>
  </si>
  <si>
    <t xml:space="preserve">     Option Payments</t>
  </si>
  <si>
    <t>Total Acquisition</t>
  </si>
  <si>
    <t>3. Hard Costs</t>
  </si>
  <si>
    <t xml:space="preserve">     Demolition/Site Clearance</t>
  </si>
  <si>
    <t xml:space="preserve">     Construction</t>
  </si>
  <si>
    <t xml:space="preserve">     Contingency</t>
  </si>
  <si>
    <t xml:space="preserve">     Other:___________________________</t>
  </si>
  <si>
    <t>Total Hard Costs</t>
  </si>
  <si>
    <t>4. Soft Costs</t>
  </si>
  <si>
    <t xml:space="preserve">     Appraisal</t>
  </si>
  <si>
    <t xml:space="preserve">     Architecture/Engineering</t>
  </si>
  <si>
    <t xml:space="preserve">     Survey</t>
  </si>
  <si>
    <t xml:space="preserve">     Construction Bond Premium</t>
  </si>
  <si>
    <t xml:space="preserve">     Construction Testing/Inspection</t>
  </si>
  <si>
    <t xml:space="preserve">     Soils Report/Geological Survey</t>
  </si>
  <si>
    <t xml:space="preserve">     Environmental: Phase I, II, lead, asbestos</t>
  </si>
  <si>
    <t xml:space="preserve">     Plan Check</t>
  </si>
  <si>
    <t xml:space="preserve">     Permits &amp; Fees</t>
  </si>
  <si>
    <t xml:space="preserve">     Accounting/Audit/Tax Prep./Cost Cert.</t>
  </si>
  <si>
    <t xml:space="preserve">     Legal</t>
  </si>
  <si>
    <t xml:space="preserve">     Utility Fees</t>
  </si>
  <si>
    <t xml:space="preserve">     Construction Management</t>
  </si>
  <si>
    <t xml:space="preserve">     Relocation</t>
  </si>
  <si>
    <t xml:space="preserve">     Title/Recording/Closing Costs
         -Construction/Acquisition Closing</t>
  </si>
  <si>
    <t xml:space="preserve">     Title/Recording/Closing Costs
         -Perm. Loan Closing</t>
  </si>
  <si>
    <t xml:space="preserve">     Marketing</t>
  </si>
  <si>
    <t>Total Soft Costs</t>
  </si>
  <si>
    <t>5. Carrying Costs</t>
  </si>
  <si>
    <t xml:space="preserve">     Property Taxes During Construction</t>
  </si>
  <si>
    <t xml:space="preserve">     Insurance During Construction</t>
  </si>
  <si>
    <t xml:space="preserve">     Construction Loan Fees</t>
  </si>
  <si>
    <t xml:space="preserve">     Construction Loan Interest</t>
  </si>
  <si>
    <t xml:space="preserve">     Bridge Loan Interest</t>
  </si>
  <si>
    <t>Total Carrying Costs</t>
  </si>
  <si>
    <t>6.  Syndication Costs</t>
  </si>
  <si>
    <r>
      <t xml:space="preserve">     </t>
    </r>
    <r>
      <rPr>
        <sz val="10"/>
        <rFont val="Arial"/>
        <family val="2"/>
      </rPr>
      <t>Syndication Accounting</t>
    </r>
  </si>
  <si>
    <r>
      <t xml:space="preserve">     </t>
    </r>
    <r>
      <rPr>
        <sz val="10"/>
        <rFont val="Arial"/>
        <family val="2"/>
      </rPr>
      <t>Syndication Legal</t>
    </r>
  </si>
  <si>
    <t xml:space="preserve">     Syndication Consultant Fees</t>
  </si>
  <si>
    <t xml:space="preserve">     LIHTC Fees</t>
  </si>
  <si>
    <t>Total Syndication Costs</t>
  </si>
  <si>
    <t>7.  Capitalization of Reserves</t>
  </si>
  <si>
    <t xml:space="preserve">     Vacancy Loss Reserve (18 months)</t>
  </si>
  <si>
    <t xml:space="preserve">     Other_______________________</t>
  </si>
  <si>
    <t>Total Reserves</t>
  </si>
  <si>
    <t>8.  Developer Fee</t>
  </si>
  <si>
    <t>Total Project Costs</t>
  </si>
  <si>
    <t>Total Project Costs Per Unit</t>
  </si>
  <si>
    <t>Total Project Costs Per Sq. Foot</t>
  </si>
  <si>
    <t>HUD Number</t>
  </si>
  <si>
    <t>Total Annual</t>
  </si>
  <si>
    <t>Per Unit Cost</t>
  </si>
  <si>
    <t>Management</t>
  </si>
  <si>
    <t>sub-total Management Expenses:</t>
  </si>
  <si>
    <t>Administration</t>
  </si>
  <si>
    <t>sub-total Administration Expenses:</t>
  </si>
  <si>
    <t>Personnel</t>
  </si>
  <si>
    <t>sub-total Personnel Expenses:</t>
  </si>
  <si>
    <t>Taxes, Licenses and Permits</t>
  </si>
  <si>
    <t>sub-total Taxes, License and Permit Expenses:</t>
  </si>
  <si>
    <t>Insurance</t>
  </si>
  <si>
    <t>sub-total Insurance Expenses:</t>
  </si>
  <si>
    <t>Utilities</t>
  </si>
  <si>
    <t>sub-total Utilities Expenses:</t>
  </si>
  <si>
    <t>Maintenance</t>
  </si>
  <si>
    <t>sub-total Maintenance Expenses:</t>
  </si>
  <si>
    <t>Total Operating Expenses</t>
  </si>
  <si>
    <t>Total Number of Units, including manager's unit(s)</t>
  </si>
  <si>
    <t>Total Number of Bedrooms</t>
  </si>
  <si>
    <t>Known and Anticipated Sources (Residential Portion Only)</t>
  </si>
  <si>
    <t>Affordable Portion Total</t>
  </si>
  <si>
    <t>Market Rate Portion Total</t>
  </si>
  <si>
    <t>Per Unit</t>
  </si>
  <si>
    <t>Per Bedroom</t>
  </si>
  <si>
    <t>Funding Source: _______________</t>
  </si>
  <si>
    <t>TDC less Site Acquisition cost</t>
  </si>
  <si>
    <r>
      <t>Site Acquisition cost</t>
    </r>
    <r>
      <rPr>
        <vertAlign val="superscript"/>
        <sz val="10"/>
        <rFont val="Arial"/>
        <family val="2"/>
      </rPr>
      <t>2</t>
    </r>
    <r>
      <rPr>
        <sz val="10"/>
        <rFont val="Arial"/>
        <family val="2"/>
      </rPr>
      <t xml:space="preserve"> (all sources)</t>
    </r>
  </si>
  <si>
    <t>Enter one type of unit per row; add rows if necessary.</t>
  </si>
  <si>
    <t xml:space="preserve"># of Units </t>
  </si>
  <si>
    <t>Unit Type                (#BR / #Bath)</t>
  </si>
  <si>
    <t>Square Footage</t>
  </si>
  <si>
    <t>Maximum Tenant Income*</t>
  </si>
  <si>
    <t>Indicate percentage of AMI used to calculate rents
(e.g., 30% of 50% of AMI)</t>
  </si>
  <si>
    <t>Total Monthly Rents</t>
  </si>
  <si>
    <t>Total # Units</t>
  </si>
  <si>
    <t>Total Monthly Rental Income</t>
  </si>
  <si>
    <t xml:space="preserve">Proposed Monthly Rent </t>
  </si>
  <si>
    <t>3.  Market Rate Units</t>
  </si>
  <si>
    <t xml:space="preserve">Total Monthly Rents </t>
  </si>
  <si>
    <t xml:space="preserve">5.  Annual Rental Revenue </t>
  </si>
  <si>
    <t>Total Project Units</t>
  </si>
  <si>
    <t>% of Units</t>
  </si>
  <si>
    <t>Total Monthly Rents for ALL units</t>
  </si>
  <si>
    <t>x12</t>
  </si>
  <si>
    <t>Total Annual Rents for ALL Units</t>
  </si>
  <si>
    <t>Gas</t>
  </si>
  <si>
    <t>Water</t>
  </si>
  <si>
    <t>** Including project-based rental assistance from Section 8, Public Housing ACC, HOPWA, Shelter Plus Care or similar project-based assistance.</t>
  </si>
  <si>
    <t>Vehicle and Maintenance Equipment  Operation and Repairs</t>
  </si>
  <si>
    <t>Management Fee</t>
  </si>
  <si>
    <t>Administrative Rent Free Unit</t>
  </si>
  <si>
    <t>Seminars &amp; Training</t>
  </si>
  <si>
    <t>Advertising</t>
  </si>
  <si>
    <t>Office Supplies</t>
  </si>
  <si>
    <t>Office Rent</t>
  </si>
  <si>
    <t>Computer Charges</t>
  </si>
  <si>
    <t>Legal</t>
  </si>
  <si>
    <t>Other Professional Fees</t>
  </si>
  <si>
    <t>Audit</t>
  </si>
  <si>
    <t>Bookkeeping</t>
  </si>
  <si>
    <t>Telephone (office, fax, data, entry system)</t>
  </si>
  <si>
    <t>Bad Debts</t>
  </si>
  <si>
    <t>Social/Dues/Travel/Equip. maint.</t>
  </si>
  <si>
    <t>Credit Reports</t>
  </si>
  <si>
    <t>Bank Charges</t>
  </si>
  <si>
    <t>Mileage/Travel</t>
  </si>
  <si>
    <t>On-Site Manager(s)</t>
  </si>
  <si>
    <t>Desk Clerk/Security</t>
  </si>
  <si>
    <t>Grounds, Janitorial, Repairs and Maintenance</t>
  </si>
  <si>
    <t>Payroll Taxes</t>
  </si>
  <si>
    <t>Worker's Compensation</t>
  </si>
  <si>
    <t>Health Benefits</t>
  </si>
  <si>
    <t>Retirement  Benefits</t>
  </si>
  <si>
    <t>Unemployment Insurance</t>
  </si>
  <si>
    <t>Other Salary/Benefit Expenses</t>
  </si>
  <si>
    <t>Real Estate Taxes</t>
  </si>
  <si>
    <t>Miscellaneous Taxes, Licenses, and Permits</t>
  </si>
  <si>
    <t>Property and Liability Insurance</t>
  </si>
  <si>
    <t>Fidelity Bond Insurance</t>
  </si>
  <si>
    <t>Other Insurance</t>
  </si>
  <si>
    <t>Electricity</t>
  </si>
  <si>
    <t>Sewer</t>
  </si>
  <si>
    <t>Trash Removal</t>
  </si>
  <si>
    <t>Cleaning Supplies</t>
  </si>
  <si>
    <t>Contract Cleaning</t>
  </si>
  <si>
    <t>Pest Control</t>
  </si>
  <si>
    <t>Security</t>
  </si>
  <si>
    <t>Fire Alarm Expense  (incl. phone)</t>
  </si>
  <si>
    <t>Grounds, Repairs &amp; Maintenance</t>
  </si>
  <si>
    <t>Grounds, Repairs &amp; Maintenance Supplies</t>
  </si>
  <si>
    <t>Elevator Maintenance (incl. phone)</t>
  </si>
  <si>
    <t>Plumbing, Electrical, HVAC Maintenance</t>
  </si>
  <si>
    <t>Painting and Decorating</t>
  </si>
  <si>
    <t>Exterior  Paining</t>
  </si>
  <si>
    <t>Furniture</t>
  </si>
  <si>
    <t>Window Covering &amp; Carpeting</t>
  </si>
  <si>
    <t xml:space="preserve">Cable/Tools </t>
  </si>
  <si>
    <t>Miscellaneous Operating &amp; Maintenance</t>
  </si>
  <si>
    <t xml:space="preserve">     Environmental Review: CEQA/NEPA</t>
  </si>
  <si>
    <t>4.  Affordability Summary/City Restrictions</t>
  </si>
  <si>
    <r>
      <t>If the proposal includes market-rate units,</t>
    </r>
    <r>
      <rPr>
        <sz val="10"/>
        <rFont val="Arial"/>
        <family val="2"/>
      </rPr>
      <t xml:space="preserve"> </t>
    </r>
    <r>
      <rPr>
        <b/>
        <sz val="10"/>
        <rFont val="Arial"/>
        <family val="2"/>
      </rPr>
      <t>fill in the applicable columns.</t>
    </r>
    <r>
      <rPr>
        <sz val="10"/>
        <rFont val="Arial"/>
        <family val="2"/>
      </rPr>
      <t xml:space="preserve">  If you expect management costs for affordable and non-affordable units to differ, provide a detailed description of how and why.  Note that additional information about financing sources for the affordable and market-rate portions of the project is required in the description of Construction and Permanent financing elsewhere in the application.</t>
    </r>
  </si>
  <si>
    <t xml:space="preserve">This summary reflects the rent restrictions according to the City's requirements only and won't necessarily match the actual rent structure detailed in table 1 above.   </t>
  </si>
  <si>
    <t>Commercial Portion</t>
  </si>
  <si>
    <t xml:space="preserve">   Other:___________________________</t>
  </si>
  <si>
    <t>Services</t>
  </si>
  <si>
    <t>sub-total Services Expenses:</t>
  </si>
  <si>
    <t>Social Service Coordination*</t>
  </si>
  <si>
    <t>Reserves</t>
  </si>
  <si>
    <t>sub-total Reserve Deposits:</t>
  </si>
  <si>
    <t xml:space="preserve">   Lender:___________________________</t>
  </si>
  <si>
    <t>sub-total Debt Service:</t>
  </si>
  <si>
    <t>Other Fees</t>
  </si>
  <si>
    <t>Partnership/Asset Management Fee**</t>
  </si>
  <si>
    <t>sub-total Other Fees:</t>
  </si>
  <si>
    <t xml:space="preserve">   Other: _________________________</t>
  </si>
  <si>
    <t xml:space="preserve">     Acquisition*</t>
  </si>
  <si>
    <t>**This item is ineligible for HOME funding but may be an eligible cost if no HOME funds are awarded.</t>
  </si>
  <si>
    <t xml:space="preserve">     Replacement Reserve**</t>
  </si>
  <si>
    <t xml:space="preserve">     Operating Reserve (long term)**</t>
  </si>
  <si>
    <t>9.  Furnishings/Other____________**</t>
  </si>
  <si>
    <t>2. Off-Site Improvements**</t>
  </si>
  <si>
    <t>*If property has been donated, include the value of the donated property, and show as a source of funds in the financial summary.</t>
  </si>
  <si>
    <t>1. Acquisition*</t>
  </si>
  <si>
    <t>Operating Reserve Deposit</t>
  </si>
  <si>
    <t>Replacement Reserve Deposit</t>
  </si>
  <si>
    <t>Debt Service</t>
  </si>
  <si>
    <t>Operating Expenses</t>
  </si>
  <si>
    <r>
      <t xml:space="preserve">2 </t>
    </r>
    <r>
      <rPr>
        <sz val="10"/>
        <rFont val="Arial"/>
        <family val="2"/>
      </rPr>
      <t>Includes option payments, acquisition, and holding costs directly related to acquisition.  Include value of donated property as a source.</t>
    </r>
  </si>
  <si>
    <t>*** Rent for manager's unit(s) should be listed as income here and an expense on the operating budget.</t>
  </si>
  <si>
    <t>2.  Managers' Units***</t>
  </si>
  <si>
    <t>* See Addendum: "Income, Rent, Utility Allowance, Housing Payments Limits" for current utility allowances and rents.</t>
  </si>
  <si>
    <t>Deferred Developer Fee</t>
  </si>
  <si>
    <t>Reserves, Debt Service, &amp; Fees</t>
  </si>
  <si>
    <t>Rental Projects</t>
  </si>
  <si>
    <t xml:space="preserve">1.  Rental:  Affordable Units </t>
  </si>
  <si>
    <t>Total Development Cost</t>
  </si>
  <si>
    <t>Commercial Portion Total</t>
  </si>
  <si>
    <t>Name of subsidy that is applied to the unit (If any)</t>
  </si>
  <si>
    <t>Per Unit Amount of Subsidy Applied To The Unit (If Any)</t>
  </si>
  <si>
    <t>PBS8</t>
  </si>
  <si>
    <t>Inflation Factor</t>
  </si>
  <si>
    <t>Total Rental Income</t>
  </si>
  <si>
    <t>Other: laundry</t>
  </si>
  <si>
    <t xml:space="preserve">Other: </t>
  </si>
  <si>
    <t>TOTAL GROSS POTENTIAL REVENUE</t>
  </si>
  <si>
    <t>EFFECTIVE GROSS INCOME</t>
  </si>
  <si>
    <t>NET OPERATING  INCOME</t>
  </si>
  <si>
    <t>(Less Debt Service)</t>
  </si>
  <si>
    <t>(Less Operating Reserves)</t>
  </si>
  <si>
    <t>(Less Replacement Reserves)</t>
  </si>
  <si>
    <t>(Less Partnership/Asset Management Fee - if applicable)</t>
  </si>
  <si>
    <t>CASH FLOW</t>
  </si>
  <si>
    <t>Does Cash Flow Drop Below Zero?</t>
  </si>
  <si>
    <t>If yes, provide a detailed explanation as to why the cash flow is negative and what precautionary measure will be taken to ensure the feasibility of the project.</t>
  </si>
  <si>
    <t>Per Unit Monthly Rent (Estimated Tenant Contribution)</t>
  </si>
  <si>
    <t>Per Unit Monthly Utility Allowances*</t>
  </si>
  <si>
    <t>↑</t>
  </si>
  <si>
    <t>City Development Funds</t>
  </si>
  <si>
    <t>Vacancy (5%, or 10% for special needs/SRO)</t>
  </si>
  <si>
    <t>Accessible Unit? (Mobility, Visual/Hearing, etc)</t>
  </si>
  <si>
    <t>Mobility</t>
  </si>
  <si>
    <t>30% of 30% AMI</t>
  </si>
  <si>
    <t>2/1</t>
  </si>
  <si>
    <t>30% of 50% AMI</t>
  </si>
  <si>
    <t>1/1</t>
  </si>
  <si>
    <t>Visual/Hearing</t>
  </si>
  <si>
    <t>2/2</t>
  </si>
  <si>
    <t>Total Gross Monthly Payment Per Unit (Incl. Utilities)</t>
  </si>
  <si>
    <t>Rents in this column may not exceed Maximum Rents Per Addendum, Income, Rent &amp; Housing Payment Limits</t>
  </si>
  <si>
    <t>Other: vending</t>
  </si>
  <si>
    <t>% units with annual rents ≤ 30% of 30% AMI</t>
  </si>
  <si>
    <t>% units with annual rents ≤ 30% of 60% AMI</t>
  </si>
  <si>
    <t>Indicate which utilites will be paid by tenant (T) and which utilities will be paid by landlord (L).</t>
  </si>
  <si>
    <t>Electric</t>
  </si>
  <si>
    <t>Space Heating</t>
  </si>
  <si>
    <t>Lighting</t>
  </si>
  <si>
    <t>Cooking</t>
  </si>
  <si>
    <t>Hot Water</t>
  </si>
  <si>
    <t>Garbage</t>
  </si>
  <si>
    <t>Unit Type</t>
  </si>
  <si>
    <t>SRO</t>
  </si>
  <si>
    <t>Studio</t>
  </si>
  <si>
    <t>1 bedroom</t>
  </si>
  <si>
    <t>2 bedroom</t>
  </si>
  <si>
    <t>3 bedroom</t>
  </si>
  <si>
    <t>4 bedroom</t>
  </si>
  <si>
    <t>6.  Tenant-Paid Utility Breakdown</t>
  </si>
  <si>
    <t>7. Unit Type Summary</t>
  </si>
  <si>
    <t>Total Monthly Rent for Unit Type**</t>
  </si>
  <si>
    <t>Per Unit Rent Received**</t>
  </si>
  <si>
    <t>** Review the Developer Fee Guidelines for allowable Partnership and Asset Management Fees.</t>
  </si>
  <si>
    <t>Subtotal Non-City Funds</t>
  </si>
  <si>
    <t>City funds % of TDC (Affordable Portion Only)</t>
  </si>
  <si>
    <r>
      <t xml:space="preserve">3 </t>
    </r>
    <r>
      <rPr>
        <sz val="10"/>
        <rFont val="Arial"/>
        <family val="2"/>
      </rPr>
      <t>Shaded cells represent ineligible uses of City funds</t>
    </r>
  </si>
  <si>
    <t>Sample</t>
  </si>
  <si>
    <t>T</t>
  </si>
  <si>
    <t>L</t>
  </si>
  <si>
    <t>* Social Service Coordination is an eligible operating cost.  Direct Social Service provision cannot be funded by operations unless it is a requirement of another funding source.</t>
  </si>
  <si>
    <t># of Special Needs Units</t>
  </si>
  <si>
    <t># of Homeless Units</t>
  </si>
  <si>
    <t>*** Do not include predevelopment loans</t>
  </si>
  <si>
    <t>Unit Type                (#BR)</t>
  </si>
  <si>
    <t>Is Unit Currently Occupied? (Y/N)</t>
  </si>
  <si>
    <t>Is Unit Accessible?(Y/N)</t>
  </si>
  <si>
    <r>
      <t xml:space="preserve">This worksheet must be completed if any of the current site use is residential, even if all existing units are currently vacant.  </t>
    </r>
    <r>
      <rPr>
        <b/>
        <sz val="10"/>
        <color indexed="10"/>
        <rFont val="Arial"/>
        <family val="2"/>
      </rPr>
      <t>Complete chart according to the current uses, not your proposal.  Each unit must be on a separate line.  Add lines if necessary(insert a copied row).</t>
    </r>
  </si>
  <si>
    <t># of Special needs units</t>
  </si>
  <si>
    <t xml:space="preserve"># of Homeless unit </t>
  </si>
  <si>
    <t>Under 120% AMI</t>
  </si>
  <si>
    <t>Indicate which utilities will be paid by tenant (T) and which utilities will be paid by landlord (L).</t>
  </si>
  <si>
    <t>* Utility Allowance must be calculated using the HUD Utility Schedule Model.  Submit a copy of the completed Utility Model with exhibit 26.  The HUD Utility Schedule Model and instructions can be found at www.huduser.org/portal/resources/utilallowance.html</t>
  </si>
  <si>
    <t>Debt Service Coverage Ratio</t>
  </si>
  <si>
    <t>Potential Points</t>
  </si>
  <si>
    <t>Self Score</t>
  </si>
  <si>
    <t>Points Awarded</t>
  </si>
  <si>
    <t>Notes</t>
  </si>
  <si>
    <r>
      <t>A.</t>
    </r>
    <r>
      <rPr>
        <sz val="7"/>
        <rFont val="Times New Roman"/>
        <family val="1"/>
      </rPr>
      <t xml:space="preserve">     </t>
    </r>
    <r>
      <rPr>
        <sz val="12"/>
        <rFont val="Times New Roman"/>
        <family val="1"/>
      </rPr>
      <t>Developer Experience Exceeds Minimum</t>
    </r>
  </si>
  <si>
    <r>
      <t>B.</t>
    </r>
    <r>
      <rPr>
        <sz val="7"/>
        <rFont val="Times New Roman"/>
        <family val="1"/>
      </rPr>
      <t xml:space="preserve">     </t>
    </r>
    <r>
      <rPr>
        <sz val="12"/>
        <rFont val="Times New Roman"/>
        <family val="1"/>
      </rPr>
      <t>Developer Capacity</t>
    </r>
  </si>
  <si>
    <r>
      <t>C.</t>
    </r>
    <r>
      <rPr>
        <sz val="7"/>
        <rFont val="Times New Roman"/>
        <family val="1"/>
      </rPr>
      <t xml:space="preserve">     </t>
    </r>
    <r>
      <rPr>
        <sz val="12"/>
        <rFont val="Times New Roman"/>
        <family val="1"/>
      </rPr>
      <t>Developer Financial Strength</t>
    </r>
  </si>
  <si>
    <r>
      <t>D.</t>
    </r>
    <r>
      <rPr>
        <sz val="7"/>
        <rFont val="Times New Roman"/>
        <family val="1"/>
      </rPr>
      <t xml:space="preserve">     </t>
    </r>
    <r>
      <rPr>
        <sz val="12"/>
        <rFont val="Times New Roman"/>
        <family val="1"/>
      </rPr>
      <t>Strength of the Development Team</t>
    </r>
  </si>
  <si>
    <t xml:space="preserve">              Total Possible Points</t>
  </si>
  <si>
    <t>Percentage Score</t>
  </si>
  <si>
    <r>
      <t>I.</t>
    </r>
    <r>
      <rPr>
        <b/>
        <sz val="7"/>
        <rFont val="Times New Roman"/>
        <family val="1"/>
      </rPr>
      <t xml:space="preserve">                   </t>
    </r>
    <r>
      <rPr>
        <b/>
        <sz val="12"/>
        <rFont val="Times New Roman"/>
        <family val="1"/>
      </rPr>
      <t>Readiness</t>
    </r>
  </si>
  <si>
    <t>A.   Discretionary Land Use Approval</t>
  </si>
  <si>
    <t>B.   Funding Commitments</t>
  </si>
  <si>
    <t>C.  Partnerships with Service Providers</t>
  </si>
  <si>
    <r>
      <t>II.</t>
    </r>
    <r>
      <rPr>
        <b/>
        <sz val="7"/>
        <rFont val="Times New Roman"/>
        <family val="1"/>
      </rPr>
      <t xml:space="preserve">                </t>
    </r>
    <r>
      <rPr>
        <b/>
        <sz val="12"/>
        <rFont val="Times New Roman"/>
        <family val="1"/>
      </rPr>
      <t>Leveraging</t>
    </r>
  </si>
  <si>
    <r>
      <t>III.</t>
    </r>
    <r>
      <rPr>
        <b/>
        <sz val="7"/>
        <rFont val="Times New Roman"/>
        <family val="1"/>
      </rPr>
      <t>               </t>
    </r>
    <r>
      <rPr>
        <b/>
        <sz val="12"/>
        <rFont val="Times New Roman"/>
        <family val="1"/>
      </rPr>
      <t>Location</t>
    </r>
  </si>
  <si>
    <t>A.   Proximity to Public Transit</t>
  </si>
  <si>
    <t>B.   Proximity to Grocery or Drug Store</t>
  </si>
  <si>
    <t>C.   Proximity to Parks, Recreation, or Community Centers</t>
  </si>
  <si>
    <t>D.  Proximity to Services</t>
  </si>
  <si>
    <t>A.   Income Targeting- Total Percent of Affordable Units</t>
  </si>
  <si>
    <t>B.   Income Targeting- Extremely Low-Income Units</t>
  </si>
  <si>
    <t>C.   Unit Size</t>
  </si>
  <si>
    <t>D.   Units for People with Special Needs</t>
  </si>
  <si>
    <t>E.   Homeless - Permanent Supportive Housing Units</t>
  </si>
  <si>
    <r>
      <t>IV.</t>
    </r>
    <r>
      <rPr>
        <b/>
        <sz val="7"/>
        <rFont val="Times New Roman"/>
        <family val="1"/>
      </rPr>
      <t xml:space="preserve">             </t>
    </r>
    <r>
      <rPr>
        <b/>
        <sz val="12"/>
        <rFont val="Times New Roman"/>
        <family val="1"/>
      </rPr>
      <t>Target Population</t>
    </r>
  </si>
  <si>
    <r>
      <t>V.</t>
    </r>
    <r>
      <rPr>
        <b/>
        <sz val="7"/>
        <rFont val="Times New Roman"/>
        <family val="1"/>
      </rPr>
      <t xml:space="preserve">              </t>
    </r>
    <r>
      <rPr>
        <b/>
        <sz val="12"/>
        <rFont val="Times New Roman"/>
        <family val="1"/>
      </rPr>
      <t>Developer Experience and Capacity</t>
    </r>
  </si>
  <si>
    <r>
      <t>VI.</t>
    </r>
    <r>
      <rPr>
        <b/>
        <sz val="7"/>
        <rFont val="Times New Roman"/>
        <family val="1"/>
      </rPr>
      <t xml:space="preserve">           </t>
    </r>
    <r>
      <rPr>
        <b/>
        <sz val="12"/>
        <rFont val="Times New Roman"/>
        <family val="1"/>
      </rPr>
      <t>Sustainability</t>
    </r>
  </si>
  <si>
    <r>
      <t>VII.</t>
    </r>
    <r>
      <rPr>
        <b/>
        <sz val="7"/>
        <rFont val="Times New Roman"/>
        <family val="1"/>
      </rPr>
      <t xml:space="preserve">        </t>
    </r>
    <r>
      <rPr>
        <b/>
        <sz val="12"/>
        <rFont val="Times New Roman"/>
        <family val="1"/>
      </rPr>
      <t>Innovations</t>
    </r>
  </si>
  <si>
    <t>Developer Capacity Worksheet</t>
  </si>
  <si>
    <t>Max</t>
  </si>
  <si>
    <t>Notes:</t>
  </si>
  <si>
    <t>A. Experience Exceeds Minimum</t>
  </si>
  <si>
    <r>
      <t xml:space="preserve">    Sponsors must have completed at least 3 projects (on time on budget) within the last </t>
    </r>
    <r>
      <rPr>
        <u/>
        <sz val="10"/>
        <rFont val="Arial"/>
        <family val="2"/>
      </rPr>
      <t>ten</t>
    </r>
    <r>
      <rPr>
        <sz val="10"/>
        <rFont val="Arial"/>
        <family val="2"/>
      </rPr>
      <t xml:space="preserve"> years.  2 points are awarded for each additional project completed </t>
    </r>
    <r>
      <rPr>
        <u/>
        <sz val="10"/>
        <rFont val="Arial"/>
        <family val="2"/>
      </rPr>
      <t>in the last 10 years</t>
    </r>
    <r>
      <rPr>
        <sz val="10"/>
        <rFont val="Arial"/>
        <family val="2"/>
      </rPr>
      <t>, up to max 6 pts</t>
    </r>
  </si>
  <si>
    <r>
      <t xml:space="preserve">Sponsors must have completed at least 1 project similar to the proposed project within the last </t>
    </r>
    <r>
      <rPr>
        <u/>
        <sz val="10"/>
        <rFont val="Arial"/>
        <family val="2"/>
      </rPr>
      <t>ten</t>
    </r>
    <r>
      <rPr>
        <sz val="10"/>
        <rFont val="Arial"/>
        <family val="2"/>
      </rPr>
      <t xml:space="preserve"> years.  2 points awarded for each additional similar project completed </t>
    </r>
    <r>
      <rPr>
        <u/>
        <sz val="10"/>
        <rFont val="Arial"/>
        <family val="2"/>
      </rPr>
      <t>in the last 10 years,</t>
    </r>
    <r>
      <rPr>
        <sz val="10"/>
        <rFont val="Arial"/>
        <family val="2"/>
      </rPr>
      <t xml:space="preserve"> up to max 4 pts</t>
    </r>
  </si>
  <si>
    <t>B. Current Capacity/Staffing</t>
  </si>
  <si>
    <r>
      <t>Capacity - housing development (</t>
    </r>
    <r>
      <rPr>
        <b/>
        <sz val="10"/>
        <rFont val="Arial"/>
        <family val="2"/>
      </rPr>
      <t xml:space="preserve">Housing Development </t>
    </r>
    <r>
      <rPr>
        <sz val="10"/>
        <rFont val="Arial"/>
        <family val="2"/>
      </rPr>
      <t xml:space="preserve">Staff experience - Project Manager and Supervisory staff) </t>
    </r>
  </si>
  <si>
    <t>C. Financial Capacity</t>
  </si>
  <si>
    <t xml:space="preserve">   Financial Strength</t>
  </si>
  <si>
    <t>TBD</t>
  </si>
  <si>
    <t>C. Strength of Development Team</t>
  </si>
  <si>
    <t xml:space="preserve">Property Management </t>
  </si>
  <si>
    <t xml:space="preserve">Architect </t>
  </si>
  <si>
    <t>Attorney</t>
  </si>
  <si>
    <t xml:space="preserve">Financial Consultant </t>
  </si>
  <si>
    <t>Number of Accessible Units:</t>
  </si>
  <si>
    <t>Applicant Information</t>
  </si>
  <si>
    <t>.</t>
  </si>
  <si>
    <t xml:space="preserve">Applicant Name: </t>
  </si>
  <si>
    <t>Address:</t>
  </si>
  <si>
    <t xml:space="preserve">Contact Person: </t>
  </si>
  <si>
    <t xml:space="preserve">Phone: </t>
  </si>
  <si>
    <t xml:space="preserve">E-mail: </t>
  </si>
  <si>
    <t>Property Management Company:</t>
  </si>
  <si>
    <t>Property Management Contact:</t>
  </si>
  <si>
    <t>Phone:</t>
  </si>
  <si>
    <t>Other (specify)</t>
  </si>
  <si>
    <t>Currently Exists</t>
  </si>
  <si>
    <t xml:space="preserve">Federal Tax I.D. Number: </t>
  </si>
  <si>
    <t>Site Control</t>
  </si>
  <si>
    <t xml:space="preserve">Provision for Extension: </t>
  </si>
  <si>
    <t xml:space="preserve">Date of Expiration: </t>
  </si>
  <si>
    <t>Project and Site Information</t>
  </si>
  <si>
    <t xml:space="preserve">If occupied, briefly describe uses:  </t>
  </si>
  <si>
    <t>Open parking spaces</t>
  </si>
  <si>
    <t>Covered parking spaces</t>
  </si>
  <si>
    <t>Structured parking spaces</t>
  </si>
  <si>
    <t xml:space="preserve">Other parking spaces, type  </t>
  </si>
  <si>
    <t xml:space="preserve">Project Name: </t>
  </si>
  <si>
    <t>Project Address:</t>
  </si>
  <si>
    <t xml:space="preserve">Census Tract: </t>
  </si>
  <si>
    <t xml:space="preserve">Parcel No.: </t>
  </si>
  <si>
    <t xml:space="preserve">Mobility Impaired: </t>
  </si>
  <si>
    <t xml:space="preserve">Hearing/Visually Impaired: </t>
  </si>
  <si>
    <t xml:space="preserve">Number of Special Needs Units: </t>
  </si>
  <si>
    <t xml:space="preserve">Funds Needed from Alameda County A1 bond funds: </t>
  </si>
  <si>
    <t xml:space="preserve">  Residential:</t>
  </si>
  <si>
    <t xml:space="preserve">  Commercial:</t>
  </si>
  <si>
    <t xml:space="preserve">  Industrial:</t>
  </si>
  <si>
    <t xml:space="preserve">  Parking Lot</t>
  </si>
  <si>
    <t xml:space="preserve"> In Use</t>
  </si>
  <si>
    <t xml:space="preserve">  Vacant Lot</t>
  </si>
  <si>
    <t>2018 Affordable Housing Development NOFA</t>
  </si>
  <si>
    <t xml:space="preserve">Zip Code:                                    </t>
  </si>
  <si>
    <t>Total Development Costs (Affordable Residential Only):</t>
  </si>
  <si>
    <t>Total Number of Housing Units:</t>
  </si>
  <si>
    <t xml:space="preserve">Number of Affordable Units: </t>
  </si>
  <si>
    <t xml:space="preserve">Number of Bedrooms: </t>
  </si>
  <si>
    <t>Target Population:</t>
  </si>
  <si>
    <t>Special Needs Population Targeted:</t>
  </si>
  <si>
    <t>Number of Units for Homeless Households:</t>
  </si>
  <si>
    <t xml:space="preserve">What type of short term and long term jobs are projected to be created from the development of this affordable housing project?  List both the positions types and the estimated number of jobs:  </t>
  </si>
  <si>
    <t xml:space="preserve">A.  Identify Applicant </t>
  </si>
  <si>
    <t>B. Legal Status of Applicant</t>
  </si>
  <si>
    <t>Funds Committed</t>
  </si>
  <si>
    <t>City of Hayward Funds Currently Requested:</t>
  </si>
  <si>
    <t>Request for County A1 Funds</t>
  </si>
  <si>
    <t>Request for City Funds</t>
  </si>
  <si>
    <t>County funds % of TDC (Affordable Portion Only)</t>
  </si>
  <si>
    <t xml:space="preserve">Project Name:  </t>
  </si>
  <si>
    <t>Total Sources</t>
  </si>
  <si>
    <t>Indicate the rent limit based on AMI
(e.g., 50% of AMI)</t>
  </si>
  <si>
    <t>% units with annual rents ≤ 30% of 20% AMI</t>
  </si>
  <si>
    <t>% units with annual rents ≥ 30% of 60% AMI</t>
  </si>
  <si>
    <t>Exhibit 5:  Unit Size and Affordability</t>
  </si>
  <si>
    <t>Exhibit 6:  Operating Budget</t>
  </si>
  <si>
    <t>Monitoring Fee</t>
  </si>
  <si>
    <t>(Less Monitoring Fee)</t>
  </si>
  <si>
    <t>Exhibit 8:  30 year Proforma</t>
  </si>
  <si>
    <t>Application Submittal</t>
  </si>
  <si>
    <t>Site Information</t>
  </si>
  <si>
    <t>Environmental Review Completed</t>
  </si>
  <si>
    <t>Site Acquired</t>
  </si>
  <si>
    <t>Local Approval Dates</t>
  </si>
  <si>
    <t>Negative Declaration under CEQA</t>
  </si>
  <si>
    <t>NEPA</t>
  </si>
  <si>
    <t>Toxic Report</t>
  </si>
  <si>
    <t>Soils Report</t>
  </si>
  <si>
    <t>Coastal Commission Approval</t>
  </si>
  <si>
    <t>Article 34 of State Constitution</t>
  </si>
  <si>
    <t>Site Plan</t>
  </si>
  <si>
    <t>Design Review</t>
  </si>
  <si>
    <t>Conditional Use Permit Approved or Required</t>
  </si>
  <si>
    <t>Variance Approval or Required</t>
  </si>
  <si>
    <t>Grading Permit</t>
  </si>
  <si>
    <t>Building Permit</t>
  </si>
  <si>
    <t>Construction Financing</t>
  </si>
  <si>
    <t>Loan Application</t>
  </si>
  <si>
    <t>Enforceable Commitment</t>
  </si>
  <si>
    <t>Closing or Award</t>
  </si>
  <si>
    <t>Permanent Financing</t>
  </si>
  <si>
    <t>Other Loans and Grants</t>
  </si>
  <si>
    <t>Type or Source:_____________</t>
  </si>
  <si>
    <t>Application</t>
  </si>
  <si>
    <t>Tax Credits</t>
  </si>
  <si>
    <t>Type:_____________</t>
  </si>
  <si>
    <t>Construction and Completion</t>
  </si>
  <si>
    <t>Construction Start</t>
  </si>
  <si>
    <t>Construction Completion</t>
  </si>
  <si>
    <t>Estimated Approval</t>
  </si>
  <si>
    <t>Actual Approval</t>
  </si>
  <si>
    <t>Exhibit 10:  Development Schedule</t>
  </si>
  <si>
    <t>Exhibit 9:  Replacement Unit Analysis</t>
  </si>
  <si>
    <t>Exhibit 11:  Developer Capacity</t>
  </si>
  <si>
    <t>Project Staff</t>
  </si>
  <si>
    <t>Name</t>
  </si>
  <si>
    <t>Years of Relevant Experience</t>
  </si>
  <si>
    <t>Years with this Developer</t>
  </si>
  <si>
    <t>Project Manager</t>
  </si>
  <si>
    <t>Director of Real Estate Development</t>
  </si>
  <si>
    <t>Executive Director</t>
  </si>
  <si>
    <t xml:space="preserve">      </t>
  </si>
  <si>
    <t>Controller / CFO / Accounting Manager</t>
  </si>
  <si>
    <t>Provide the number of accounting staff employed by the developer:</t>
  </si>
  <si>
    <t>Other</t>
  </si>
  <si>
    <t>Asset Manager</t>
  </si>
  <si>
    <r>
      <t xml:space="preserve">Role in </t>
    </r>
    <r>
      <rPr>
        <b/>
        <i/>
        <sz val="11"/>
        <rFont val="Arial"/>
        <family val="2"/>
      </rPr>
      <t>other</t>
    </r>
    <r>
      <rPr>
        <b/>
        <sz val="11"/>
        <rFont val="Arial"/>
        <family val="2"/>
      </rPr>
      <t xml:space="preserve"> current or planned developments </t>
    </r>
  </si>
  <si>
    <t>Exhibit 12:  Developer Experience</t>
  </si>
  <si>
    <t xml:space="preserve">Completion Date:  </t>
  </si>
  <si>
    <t>City:</t>
  </si>
  <si>
    <t>Total Project Cost:</t>
  </si>
  <si>
    <t>Number of Units:</t>
  </si>
  <si>
    <t xml:space="preserve">Major Funding Sources </t>
  </si>
  <si>
    <t>Project References - Individual in Local Governing Body most familiar with project.</t>
  </si>
  <si>
    <t>Budget</t>
  </si>
  <si>
    <t>If applicable, explain why project was delayed or over budget:</t>
  </si>
  <si>
    <t xml:space="preserve">Project Key Staff </t>
  </si>
  <si>
    <t xml:space="preserve">Name </t>
  </si>
  <si>
    <t xml:space="preserve">Current Title </t>
  </si>
  <si>
    <t>Role in Current Project</t>
  </si>
  <si>
    <t>% Affordable Units</t>
  </si>
  <si>
    <t>Rents in this column may not exceed Maximum TCAC rents</t>
  </si>
  <si>
    <t>Instructions for Completing the Application Workbook</t>
  </si>
  <si>
    <r>
      <t>This workbook contains spreadsheets for</t>
    </r>
    <r>
      <rPr>
        <b/>
        <sz val="10"/>
        <rFont val="Arial"/>
        <family val="2"/>
      </rPr>
      <t xml:space="preserve"> the2018 Affordable Housing Development NOFA application.</t>
    </r>
  </si>
  <si>
    <t>Include this workbook as exhibits 2-12.  Do not convert to pdf or protect workbook.</t>
  </si>
  <si>
    <t>Submitting your workbook:</t>
  </si>
  <si>
    <t>If you have questions, or have special circumstances and need to further manipulate the spreadsheets, please contact Housing Division Staff (Christina.Morales@hayward-ca.gov)</t>
  </si>
  <si>
    <t>C. Status of Organization</t>
  </si>
  <si>
    <t>D.   Name(s) of individuals who will be General Partner(s) or Principal Owner(s)</t>
  </si>
  <si>
    <t xml:space="preserve">To be formed </t>
  </si>
  <si>
    <t>Estimated date:</t>
  </si>
  <si>
    <t>E.  Developer Type</t>
  </si>
  <si>
    <t>Site control at the time of application is required.  Indicate the level of site control currently held by the developer.  Evidence of site control must be included as Exhibit 20 to the Application.</t>
  </si>
  <si>
    <t xml:space="preserve"> Date of Expiration:</t>
  </si>
  <si>
    <t xml:space="preserve"> Cost of Extension:</t>
  </si>
  <si>
    <t xml:space="preserve">1)Copy of Deed, for Fee Ownership </t>
  </si>
  <si>
    <t xml:space="preserve">2)Purchase agreement:  </t>
  </si>
  <si>
    <t>3)Option:</t>
  </si>
  <si>
    <t>A. Current Site Use (complete as many as apply):</t>
  </si>
  <si>
    <t>Number of Units</t>
  </si>
  <si>
    <t># of Buildings</t>
  </si>
  <si>
    <t>Sq. Ft.</t>
  </si>
  <si>
    <t xml:space="preserve">  </t>
  </si>
  <si>
    <t>If occupied, briefly describe uses:</t>
  </si>
  <si>
    <t xml:space="preserve"> # of Parking Spaces</t>
  </si>
  <si>
    <t>B. Number of Residential Structures in planned project</t>
  </si>
  <si>
    <t>D. Number of Community Structures, if separate</t>
  </si>
  <si>
    <t>Map used:</t>
  </si>
  <si>
    <t>F.Total units per acre</t>
  </si>
  <si>
    <t>G. Total square footage of lot</t>
  </si>
  <si>
    <t>H. Total square footage of all project structures</t>
  </si>
  <si>
    <t>I.Total gross residential square footage</t>
  </si>
  <si>
    <t>J.Total square footage of all residential units</t>
  </si>
  <si>
    <t>L.Total net leasable commercial square footage</t>
  </si>
  <si>
    <t>K.Total gross commercial square footage</t>
  </si>
  <si>
    <t>M. Total parking structure square footage</t>
  </si>
  <si>
    <t>N.Total parking spaces</t>
  </si>
  <si>
    <t>If yes, type of floodplain (# of years):</t>
  </si>
  <si>
    <t xml:space="preserve">C. Proposed Buildings are on a contiguous site </t>
  </si>
  <si>
    <t xml:space="preserve">E.In a floodplain   </t>
  </si>
  <si>
    <t>Units and Population Served</t>
  </si>
  <si>
    <t xml:space="preserve">Other organizational capacity (fiscal capacity, asset management, executive director, financial officer, etc.) </t>
  </si>
  <si>
    <t xml:space="preserve"> 2018 Affordable Housing Development NOFA </t>
  </si>
  <si>
    <t>Exhibit 3 Development Budget</t>
  </si>
  <si>
    <t xml:space="preserve">Exhibit 1 Application </t>
  </si>
  <si>
    <t>(list role, project name, number of units, start and completion dates)</t>
  </si>
  <si>
    <t>(Provide the number of properties overseen by the Asset Manager)</t>
  </si>
  <si>
    <t>Title</t>
  </si>
  <si>
    <t>Organization</t>
  </si>
  <si>
    <t>Role</t>
  </si>
  <si>
    <t>Phone #</t>
  </si>
  <si>
    <t>Complete work sheet for every project or provide list of projects that covers information requested below.</t>
  </si>
  <si>
    <t xml:space="preserve">Completion </t>
  </si>
  <si>
    <t>Accessible Unit? (Mobility, Visual/Hearing, etc.)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</si>
</sst>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quot;$&quot;#,##0"/>
    <numFmt numFmtId="166" formatCode="#,##0\ &quot;sf&quot;"/>
    <numFmt numFmtId="167" formatCode="0.0%"/>
  </numFmts>
  <fonts count="48">
    <font>
      <sz val="10"/>
      <name val="Arial"/>
    </font>
    <font>
      <sz val="10"/>
      <name val="Arial"/>
      <family val="2"/>
    </font>
    <font>
      <b/>
      <i/>
      <sz val="12"/>
      <name val="Arial"/>
      <family val="2"/>
    </font>
    <font>
      <b/>
      <sz val="10"/>
      <name val="Arial"/>
      <family val="2"/>
    </font>
    <font>
      <b/>
      <i/>
      <sz val="10"/>
      <name val="Arial"/>
      <family val="2"/>
    </font>
    <font>
      <b/>
      <i/>
      <sz val="11"/>
      <name val="Arial"/>
      <family val="2"/>
    </font>
    <font>
      <b/>
      <sz val="11"/>
      <name val="Arial"/>
      <family val="2"/>
    </font>
    <font>
      <b/>
      <sz val="10"/>
      <color indexed="10"/>
      <name val="Arial"/>
      <family val="2"/>
    </font>
    <font>
      <sz val="10"/>
      <name val="Arial"/>
      <family val="2"/>
    </font>
    <font>
      <b/>
      <sz val="12"/>
      <name val="Arial"/>
      <family val="2"/>
    </font>
    <font>
      <b/>
      <sz val="9"/>
      <name val="Arial"/>
      <family val="2"/>
    </font>
    <font>
      <sz val="9"/>
      <name val="Geneva"/>
    </font>
    <font>
      <sz val="9"/>
      <name val="Arial"/>
      <family val="2"/>
    </font>
    <font>
      <i/>
      <sz val="10"/>
      <name val="Arial"/>
      <family val="2"/>
    </font>
    <font>
      <i/>
      <sz val="10"/>
      <color indexed="9"/>
      <name val="Arial"/>
      <family val="2"/>
    </font>
    <font>
      <b/>
      <sz val="10"/>
      <color indexed="9"/>
      <name val="Arial"/>
      <family val="2"/>
    </font>
    <font>
      <b/>
      <u/>
      <sz val="10"/>
      <name val="Arial"/>
      <family val="2"/>
    </font>
    <font>
      <b/>
      <sz val="10"/>
      <name val="Arial"/>
      <family val="2"/>
    </font>
    <font>
      <sz val="8"/>
      <name val="Arial"/>
      <family val="2"/>
    </font>
    <font>
      <vertAlign val="superscript"/>
      <sz val="10"/>
      <name val="Arial"/>
      <family val="2"/>
    </font>
    <font>
      <b/>
      <vertAlign val="superscript"/>
      <sz val="10"/>
      <name val="Arial"/>
      <family val="2"/>
    </font>
    <font>
      <i/>
      <sz val="12"/>
      <color indexed="10"/>
      <name val="Arial"/>
      <family val="2"/>
    </font>
    <font>
      <sz val="12"/>
      <color indexed="10"/>
      <name val="Arial"/>
      <family val="2"/>
    </font>
    <font>
      <sz val="12"/>
      <name val="Arial"/>
      <family val="2"/>
    </font>
    <font>
      <sz val="9"/>
      <color indexed="55"/>
      <name val="Arial"/>
      <family val="2"/>
    </font>
    <font>
      <b/>
      <sz val="10"/>
      <color indexed="12"/>
      <name val="Arial"/>
      <family val="2"/>
    </font>
    <font>
      <b/>
      <sz val="11"/>
      <color indexed="12"/>
      <name val="Arial"/>
      <family val="2"/>
    </font>
    <font>
      <i/>
      <sz val="10"/>
      <color indexed="10"/>
      <name val="Arial"/>
      <family val="2"/>
    </font>
    <font>
      <sz val="9"/>
      <name val="Arial"/>
      <family val="2"/>
    </font>
    <font>
      <sz val="11"/>
      <name val="Arial"/>
      <family val="2"/>
    </font>
    <font>
      <sz val="8"/>
      <name val="Arial"/>
      <family val="2"/>
    </font>
    <font>
      <u/>
      <sz val="11"/>
      <name val="Arial"/>
      <family val="2"/>
    </font>
    <font>
      <i/>
      <sz val="11"/>
      <name val="Arial"/>
      <family val="2"/>
    </font>
    <font>
      <sz val="24"/>
      <name val="Arial"/>
      <family val="2"/>
    </font>
    <font>
      <b/>
      <sz val="12"/>
      <name val="Times New Roman"/>
      <family val="1"/>
    </font>
    <font>
      <b/>
      <sz val="7"/>
      <name val="Times New Roman"/>
      <family val="1"/>
    </font>
    <font>
      <sz val="12"/>
      <name val="Times New Roman"/>
      <family val="1"/>
    </font>
    <font>
      <sz val="7"/>
      <name val="Times New Roman"/>
      <family val="1"/>
    </font>
    <font>
      <b/>
      <sz val="8"/>
      <color indexed="81"/>
      <name val="Tahoma"/>
      <family val="2"/>
    </font>
    <font>
      <sz val="8"/>
      <color indexed="81"/>
      <name val="Tahoma"/>
      <family val="2"/>
    </font>
    <font>
      <b/>
      <sz val="9"/>
      <color indexed="81"/>
      <name val="Tahoma"/>
      <family val="2"/>
    </font>
    <font>
      <sz val="9"/>
      <color indexed="81"/>
      <name val="Tahoma"/>
      <family val="2"/>
    </font>
    <font>
      <sz val="10"/>
      <name val="Wingdings"/>
      <charset val="2"/>
    </font>
    <font>
      <b/>
      <i/>
      <u/>
      <sz val="12"/>
      <name val="Arial"/>
      <family val="2"/>
    </font>
    <font>
      <u/>
      <sz val="10"/>
      <name val="Arial"/>
      <family val="2"/>
    </font>
    <font>
      <u/>
      <sz val="10"/>
      <color rgb="FF008080"/>
      <name val="Arial"/>
      <family val="2"/>
    </font>
    <font>
      <sz val="12"/>
      <name val="Wingdings"/>
      <charset val="2"/>
    </font>
    <font>
      <sz val="8"/>
      <color rgb="FF000000"/>
      <name val="Tahoma"/>
      <family val="2"/>
    </font>
  </fonts>
  <fills count="18">
    <fill>
      <patternFill patternType="none"/>
    </fill>
    <fill>
      <patternFill patternType="gray125"/>
    </fill>
    <fill>
      <patternFill patternType="solid">
        <fgColor indexed="42"/>
        <bgColor indexed="64"/>
      </patternFill>
    </fill>
    <fill>
      <patternFill patternType="solid">
        <fgColor indexed="62"/>
        <bgColor indexed="64"/>
      </patternFill>
    </fill>
    <fill>
      <patternFill patternType="solid">
        <fgColor indexed="57"/>
        <bgColor indexed="64"/>
      </patternFill>
    </fill>
    <fill>
      <patternFill patternType="solid">
        <fgColor indexed="18"/>
        <bgColor indexed="64"/>
      </patternFill>
    </fill>
    <fill>
      <patternFill patternType="solid">
        <fgColor indexed="44"/>
        <bgColor indexed="64"/>
      </patternFill>
    </fill>
    <fill>
      <patternFill patternType="solid">
        <fgColor indexed="55"/>
        <bgColor indexed="64"/>
      </patternFill>
    </fill>
    <fill>
      <patternFill patternType="solid">
        <fgColor indexed="41"/>
        <bgColor indexed="64"/>
      </patternFill>
    </fill>
    <fill>
      <patternFill patternType="solid">
        <fgColor indexed="22"/>
        <bgColor indexed="64"/>
      </patternFill>
    </fill>
    <fill>
      <patternFill patternType="solid">
        <fgColor indexed="12"/>
        <bgColor indexed="64"/>
      </patternFill>
    </fill>
    <fill>
      <patternFill patternType="solid">
        <fgColor indexed="43"/>
        <bgColor indexed="64"/>
      </patternFill>
    </fill>
    <fill>
      <patternFill patternType="solid">
        <fgColor indexed="9"/>
        <bgColor indexed="64"/>
      </patternFill>
    </fill>
    <fill>
      <patternFill patternType="solid">
        <fgColor theme="0"/>
        <bgColor indexed="64"/>
      </patternFill>
    </fill>
    <fill>
      <patternFill patternType="solid">
        <fgColor rgb="FFCCFFCC"/>
        <bgColor indexed="64"/>
      </patternFill>
    </fill>
    <fill>
      <patternFill patternType="solid">
        <fgColor indexed="47"/>
        <bgColor indexed="64"/>
      </patternFill>
    </fill>
    <fill>
      <patternFill patternType="solid">
        <fgColor rgb="FFFFFF00"/>
        <bgColor indexed="64"/>
      </patternFill>
    </fill>
    <fill>
      <patternFill patternType="solid">
        <fgColor theme="0" tint="-0.249977111117893"/>
        <bgColor indexed="64"/>
      </patternFill>
    </fill>
  </fills>
  <borders count="134">
    <border>
      <left/>
      <right/>
      <top/>
      <bottom/>
      <diagonal/>
    </border>
    <border>
      <left/>
      <right/>
      <top/>
      <bottom style="double">
        <color indexed="64"/>
      </bottom>
      <diagonal/>
    </border>
    <border>
      <left style="thin">
        <color indexed="64"/>
      </left>
      <right style="thin">
        <color indexed="64"/>
      </right>
      <top style="thin">
        <color indexed="64"/>
      </top>
      <bottom style="medium">
        <color indexed="64"/>
      </bottom>
      <diagonal/>
    </border>
    <border>
      <left style="double">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style="double">
        <color indexed="64"/>
      </right>
      <top/>
      <bottom/>
      <diagonal/>
    </border>
    <border>
      <left style="double">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right/>
      <top style="double">
        <color indexed="64"/>
      </top>
      <bottom/>
      <diagonal/>
    </border>
    <border>
      <left style="double">
        <color indexed="64"/>
      </left>
      <right/>
      <top/>
      <bottom style="thin">
        <color indexed="64"/>
      </bottom>
      <diagonal/>
    </border>
    <border>
      <left/>
      <right/>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top style="thin">
        <color indexed="64"/>
      </top>
      <bottom style="thin">
        <color indexed="64"/>
      </bottom>
      <diagonal/>
    </border>
    <border>
      <left/>
      <right/>
      <top style="thin">
        <color indexed="64"/>
      </top>
      <bottom style="thin">
        <color indexed="64"/>
      </bottom>
      <diagonal/>
    </border>
    <border>
      <left style="double">
        <color indexed="64"/>
      </left>
      <right/>
      <top style="thin">
        <color indexed="64"/>
      </top>
      <bottom style="double">
        <color indexed="64"/>
      </bottom>
      <diagonal/>
    </border>
    <border>
      <left/>
      <right/>
      <top style="thin">
        <color indexed="64"/>
      </top>
      <bottom style="double">
        <color indexed="64"/>
      </bottom>
      <diagonal/>
    </border>
    <border>
      <left style="thin">
        <color indexed="64"/>
      </left>
      <right/>
      <top style="thin">
        <color indexed="64"/>
      </top>
      <bottom style="thin">
        <color indexed="64"/>
      </bottom>
      <diagonal/>
    </border>
    <border>
      <left/>
      <right style="thin">
        <color indexed="64"/>
      </right>
      <top/>
      <bottom/>
      <diagonal/>
    </border>
    <border>
      <left/>
      <right style="thin">
        <color indexed="64"/>
      </right>
      <top/>
      <bottom style="medium">
        <color indexed="64"/>
      </bottom>
      <diagonal/>
    </border>
    <border>
      <left/>
      <right/>
      <top style="medium">
        <color indexed="64"/>
      </top>
      <bottom style="thin">
        <color indexed="64"/>
      </bottom>
      <diagonal/>
    </border>
    <border>
      <left/>
      <right style="thin">
        <color indexed="64"/>
      </right>
      <top style="thin">
        <color indexed="64"/>
      </top>
      <bottom/>
      <diagonal/>
    </border>
    <border>
      <left style="thin">
        <color indexed="64"/>
      </left>
      <right style="double">
        <color indexed="64"/>
      </right>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style="double">
        <color indexed="64"/>
      </right>
      <top style="dashed">
        <color indexed="64"/>
      </top>
      <bottom/>
      <diagonal/>
    </border>
    <border>
      <left/>
      <right/>
      <top/>
      <bottom style="dotted">
        <color indexed="64"/>
      </bottom>
      <diagonal/>
    </border>
    <border>
      <left/>
      <right style="thin">
        <color indexed="64"/>
      </right>
      <top/>
      <bottom style="dotted">
        <color indexed="64"/>
      </bottom>
      <diagonal/>
    </border>
    <border>
      <left style="thin">
        <color indexed="64"/>
      </left>
      <right style="thin">
        <color indexed="64"/>
      </right>
      <top/>
      <bottom style="dotted">
        <color indexed="64"/>
      </bottom>
      <diagonal/>
    </border>
    <border>
      <left style="thin">
        <color indexed="64"/>
      </left>
      <right style="double">
        <color indexed="64"/>
      </right>
      <top/>
      <bottom style="dotted">
        <color indexed="64"/>
      </bottom>
      <diagonal/>
    </border>
    <border>
      <left/>
      <right/>
      <top style="thin">
        <color indexed="64"/>
      </top>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style="double">
        <color indexed="64"/>
      </bottom>
      <diagonal/>
    </border>
    <border>
      <left style="thin">
        <color indexed="64"/>
      </left>
      <right style="thin">
        <color indexed="64"/>
      </right>
      <top/>
      <bottom style="double">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top/>
      <bottom/>
      <diagonal/>
    </border>
    <border>
      <left/>
      <right style="thin">
        <color indexed="64"/>
      </right>
      <top/>
      <bottom style="double">
        <color indexed="64"/>
      </bottom>
      <diagonal/>
    </border>
    <border>
      <left/>
      <right style="double">
        <color indexed="64"/>
      </right>
      <top style="double">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double">
        <color indexed="64"/>
      </top>
      <bottom style="thin">
        <color indexed="64"/>
      </bottom>
      <diagonal/>
    </border>
    <border>
      <left/>
      <right style="double">
        <color indexed="64"/>
      </right>
      <top style="thin">
        <color indexed="64"/>
      </top>
      <bottom style="thin">
        <color indexed="64"/>
      </bottom>
      <diagonal/>
    </border>
    <border>
      <left style="double">
        <color indexed="64"/>
      </left>
      <right style="thin">
        <color indexed="64"/>
      </right>
      <top style="double">
        <color indexed="64"/>
      </top>
      <bottom/>
      <diagonal/>
    </border>
    <border>
      <left style="double">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style="medium">
        <color indexed="64"/>
      </bottom>
      <diagonal/>
    </border>
    <border>
      <left style="thin">
        <color indexed="64"/>
      </left>
      <right/>
      <top/>
      <bottom style="double">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style="thin">
        <color indexed="64"/>
      </left>
      <right/>
      <top/>
      <bottom style="thin">
        <color indexed="64"/>
      </bottom>
      <diagonal/>
    </border>
    <border>
      <left style="double">
        <color indexed="64"/>
      </left>
      <right style="thin">
        <color indexed="64"/>
      </right>
      <top/>
      <bottom style="double">
        <color indexed="64"/>
      </bottom>
      <diagonal/>
    </border>
    <border>
      <left style="double">
        <color indexed="64"/>
      </left>
      <right style="thin">
        <color indexed="64"/>
      </right>
      <top style="medium">
        <color indexed="64"/>
      </top>
      <bottom style="thin">
        <color indexed="64"/>
      </bottom>
      <diagonal/>
    </border>
    <border>
      <left style="double">
        <color indexed="64"/>
      </left>
      <right/>
      <top style="thin">
        <color indexed="64"/>
      </top>
      <bottom/>
      <diagonal/>
    </border>
    <border>
      <left style="double">
        <color indexed="64"/>
      </left>
      <right style="thin">
        <color indexed="64"/>
      </right>
      <top style="thin">
        <color indexed="64"/>
      </top>
      <bottom/>
      <diagonal/>
    </border>
    <border>
      <left style="double">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double">
        <color indexed="64"/>
      </right>
      <top/>
      <bottom style="double">
        <color indexed="64"/>
      </bottom>
      <diagonal/>
    </border>
    <border>
      <left style="thin">
        <color indexed="64"/>
      </left>
      <right style="double">
        <color indexed="64"/>
      </right>
      <top style="thin">
        <color indexed="64"/>
      </top>
      <bottom style="medium">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double">
        <color indexed="64"/>
      </top>
      <bottom/>
      <diagonal/>
    </border>
    <border>
      <left style="thin">
        <color indexed="64"/>
      </left>
      <right style="thin">
        <color indexed="64"/>
      </right>
      <top/>
      <bottom style="medium">
        <color indexed="64"/>
      </bottom>
      <diagonal/>
    </border>
    <border>
      <left/>
      <right style="double">
        <color indexed="64"/>
      </right>
      <top/>
      <bottom style="medium">
        <color indexed="64"/>
      </bottom>
      <diagonal/>
    </border>
    <border>
      <left style="double">
        <color indexed="64"/>
      </left>
      <right style="thin">
        <color indexed="64"/>
      </right>
      <top/>
      <bottom style="medium">
        <color indexed="64"/>
      </bottom>
      <diagonal/>
    </border>
    <border>
      <left style="thin">
        <color indexed="64"/>
      </left>
      <right/>
      <top style="double">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double">
        <color indexed="64"/>
      </bottom>
      <diagonal/>
    </border>
    <border>
      <left/>
      <right style="double">
        <color indexed="64"/>
      </right>
      <top style="thin">
        <color indexed="64"/>
      </top>
      <bottom style="double">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double">
        <color indexed="64"/>
      </bottom>
      <diagonal/>
    </border>
    <border>
      <left/>
      <right style="thin">
        <color indexed="64"/>
      </right>
      <top style="double">
        <color indexed="64"/>
      </top>
      <bottom/>
      <diagonal/>
    </border>
    <border>
      <left style="thin">
        <color indexed="64"/>
      </left>
      <right/>
      <top style="double">
        <color indexed="64"/>
      </top>
      <bottom/>
      <diagonal/>
    </border>
    <border>
      <left style="thin">
        <color indexed="64"/>
      </left>
      <right style="double">
        <color indexed="64"/>
      </right>
      <top/>
      <bottom style="double">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double">
        <color indexed="64"/>
      </right>
      <top style="double">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double">
        <color indexed="64"/>
      </right>
      <top style="hair">
        <color indexed="64"/>
      </top>
      <bottom style="hair">
        <color indexed="64"/>
      </bottom>
      <diagonal/>
    </border>
    <border>
      <left style="double">
        <color indexed="64"/>
      </left>
      <right style="hair">
        <color indexed="64"/>
      </right>
      <top style="hair">
        <color indexed="64"/>
      </top>
      <bottom style="double">
        <color indexed="64"/>
      </bottom>
      <diagonal/>
    </border>
    <border>
      <left style="hair">
        <color indexed="64"/>
      </left>
      <right style="hair">
        <color indexed="64"/>
      </right>
      <top style="hair">
        <color indexed="64"/>
      </top>
      <bottom style="double">
        <color indexed="64"/>
      </bottom>
      <diagonal/>
    </border>
    <border>
      <left style="hair">
        <color indexed="64"/>
      </left>
      <right style="double">
        <color indexed="64"/>
      </right>
      <top style="hair">
        <color indexed="64"/>
      </top>
      <bottom style="double">
        <color indexed="64"/>
      </bottom>
      <diagonal/>
    </border>
    <border>
      <left style="double">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double">
        <color indexed="64"/>
      </right>
      <top style="hair">
        <color indexed="64"/>
      </top>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double">
        <color indexed="64"/>
      </right>
      <top/>
      <bottom style="hair">
        <color indexed="64"/>
      </bottom>
      <diagonal/>
    </border>
    <border>
      <left style="double">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double">
        <color indexed="64"/>
      </right>
      <top style="thin">
        <color indexed="64"/>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0" fontId="11" fillId="0" borderId="0"/>
    <xf numFmtId="9" fontId="1" fillId="0" borderId="0" applyFont="0" applyFill="0" applyBorder="0" applyAlignment="0" applyProtection="0"/>
  </cellStyleXfs>
  <cellXfs count="796">
    <xf numFmtId="0" fontId="0" fillId="0" borderId="0" xfId="0"/>
    <xf numFmtId="0" fontId="0" fillId="0" borderId="0" xfId="0" applyAlignment="1">
      <alignment wrapText="1"/>
    </xf>
    <xf numFmtId="0" fontId="6" fillId="0" borderId="0" xfId="0" applyFont="1" applyBorder="1" applyAlignment="1" applyProtection="1">
      <alignment horizontal="center"/>
    </xf>
    <xf numFmtId="0" fontId="0" fillId="0" borderId="0" xfId="0" applyProtection="1"/>
    <xf numFmtId="0" fontId="0" fillId="0" borderId="0" xfId="0" applyAlignment="1" applyProtection="1">
      <alignment horizontal="left" wrapText="1"/>
    </xf>
    <xf numFmtId="0" fontId="8" fillId="0" borderId="0" xfId="0" applyFont="1" applyProtection="1"/>
    <xf numFmtId="0" fontId="8" fillId="2" borderId="0" xfId="0" applyFont="1" applyFill="1" applyProtection="1">
      <protection locked="0"/>
    </xf>
    <xf numFmtId="0" fontId="3" fillId="0" borderId="0" xfId="0" applyFont="1" applyProtection="1"/>
    <xf numFmtId="0" fontId="9" fillId="0" borderId="0" xfId="0" applyFont="1" applyProtection="1"/>
    <xf numFmtId="0" fontId="0" fillId="0" borderId="0" xfId="0" applyFill="1" applyProtection="1"/>
    <xf numFmtId="0" fontId="0" fillId="2" borderId="0" xfId="0" applyFill="1" applyProtection="1">
      <protection locked="0"/>
    </xf>
    <xf numFmtId="0" fontId="0" fillId="0" borderId="1" xfId="0" applyBorder="1" applyProtection="1"/>
    <xf numFmtId="0" fontId="0" fillId="0" borderId="1" xfId="0" applyFill="1" applyBorder="1" applyProtection="1"/>
    <xf numFmtId="0" fontId="10" fillId="0" borderId="2" xfId="3" applyFont="1" applyBorder="1" applyAlignment="1" applyProtection="1">
      <alignment horizontal="center" wrapText="1"/>
    </xf>
    <xf numFmtId="0" fontId="12" fillId="2" borderId="3" xfId="3" applyFont="1" applyFill="1" applyBorder="1" applyProtection="1">
      <protection locked="0"/>
    </xf>
    <xf numFmtId="0" fontId="12" fillId="2" borderId="4" xfId="3" applyFont="1" applyFill="1" applyBorder="1" applyProtection="1">
      <protection locked="0"/>
    </xf>
    <xf numFmtId="0" fontId="12" fillId="2" borderId="5" xfId="3" applyFont="1" applyFill="1" applyBorder="1" applyAlignment="1" applyProtection="1">
      <alignment horizontal="center"/>
      <protection locked="0"/>
    </xf>
    <xf numFmtId="0" fontId="12" fillId="2" borderId="6" xfId="3" applyFont="1" applyFill="1" applyBorder="1" applyAlignment="1" applyProtection="1">
      <alignment horizontal="center" vertical="center"/>
      <protection locked="0"/>
    </xf>
    <xf numFmtId="0" fontId="12" fillId="2" borderId="7" xfId="3" applyFont="1" applyFill="1" applyBorder="1" applyAlignment="1" applyProtection="1">
      <alignment horizontal="center"/>
      <protection locked="0"/>
    </xf>
    <xf numFmtId="0" fontId="12" fillId="2" borderId="8" xfId="3" applyFont="1" applyFill="1" applyBorder="1" applyAlignment="1" applyProtection="1">
      <alignment horizontal="center"/>
      <protection locked="0"/>
    </xf>
    <xf numFmtId="0" fontId="12" fillId="2" borderId="9" xfId="3" applyFont="1" applyFill="1" applyBorder="1" applyProtection="1">
      <protection locked="0"/>
    </xf>
    <xf numFmtId="0" fontId="12" fillId="2" borderId="10" xfId="3" applyFont="1" applyFill="1" applyBorder="1" applyProtection="1">
      <protection locked="0"/>
    </xf>
    <xf numFmtId="0" fontId="12" fillId="2" borderId="11" xfId="3" applyFont="1" applyFill="1" applyBorder="1" applyAlignment="1" applyProtection="1">
      <alignment horizontal="center"/>
      <protection locked="0"/>
    </xf>
    <xf numFmtId="0" fontId="12" fillId="2" borderId="12" xfId="3" applyFont="1" applyFill="1" applyBorder="1" applyAlignment="1" applyProtection="1">
      <alignment horizontal="center"/>
      <protection locked="0"/>
    </xf>
    <xf numFmtId="0" fontId="12" fillId="2" borderId="13" xfId="3" applyFont="1" applyFill="1" applyBorder="1" applyAlignment="1" applyProtection="1">
      <alignment horizontal="center"/>
      <protection locked="0"/>
    </xf>
    <xf numFmtId="0" fontId="12" fillId="2" borderId="14" xfId="3" applyFont="1" applyFill="1" applyBorder="1" applyAlignment="1" applyProtection="1">
      <alignment horizontal="center"/>
      <protection locked="0"/>
    </xf>
    <xf numFmtId="0" fontId="12" fillId="2" borderId="15" xfId="3" applyFont="1" applyFill="1" applyBorder="1" applyProtection="1">
      <protection locked="0"/>
    </xf>
    <xf numFmtId="0" fontId="12" fillId="2" borderId="16" xfId="3" applyFont="1" applyFill="1" applyBorder="1" applyProtection="1">
      <protection locked="0"/>
    </xf>
    <xf numFmtId="0" fontId="12" fillId="2" borderId="17" xfId="3" applyFont="1" applyFill="1" applyBorder="1" applyAlignment="1" applyProtection="1">
      <alignment horizontal="center"/>
      <protection locked="0"/>
    </xf>
    <xf numFmtId="0" fontId="12" fillId="2" borderId="18" xfId="3" applyFont="1" applyFill="1" applyBorder="1" applyAlignment="1" applyProtection="1">
      <alignment horizontal="center"/>
      <protection locked="0"/>
    </xf>
    <xf numFmtId="0" fontId="12" fillId="0" borderId="19" xfId="3" applyFont="1" applyBorder="1" applyProtection="1"/>
    <xf numFmtId="0" fontId="12" fillId="0" borderId="0" xfId="3" applyFont="1" applyBorder="1" applyProtection="1"/>
    <xf numFmtId="0" fontId="9" fillId="0" borderId="1" xfId="3" applyFont="1" applyBorder="1" applyProtection="1"/>
    <xf numFmtId="0" fontId="6" fillId="0" borderId="1" xfId="3" applyFont="1" applyBorder="1" applyAlignment="1" applyProtection="1">
      <alignment horizontal="right"/>
    </xf>
    <xf numFmtId="0" fontId="6" fillId="0" borderId="1" xfId="3" applyFont="1" applyBorder="1" applyAlignment="1" applyProtection="1">
      <alignment horizontal="center"/>
    </xf>
    <xf numFmtId="0" fontId="6" fillId="0" borderId="0" xfId="3" applyFont="1" applyBorder="1" applyAlignment="1" applyProtection="1">
      <alignment horizontal="right" wrapText="1"/>
    </xf>
    <xf numFmtId="0" fontId="12" fillId="0" borderId="20" xfId="3" applyFont="1" applyBorder="1" applyProtection="1"/>
    <xf numFmtId="0" fontId="6" fillId="0" borderId="21" xfId="3" applyFont="1" applyBorder="1" applyAlignment="1" applyProtection="1">
      <alignment horizontal="right"/>
    </xf>
    <xf numFmtId="0" fontId="10" fillId="0" borderId="4" xfId="3" applyFont="1" applyBorder="1" applyAlignment="1" applyProtection="1">
      <alignment horizontal="right"/>
    </xf>
    <xf numFmtId="0" fontId="10" fillId="0" borderId="23" xfId="3" applyFont="1" applyBorder="1" applyProtection="1"/>
    <xf numFmtId="0" fontId="0" fillId="0" borderId="24" xfId="0" applyBorder="1" applyProtection="1"/>
    <xf numFmtId="0" fontId="10" fillId="0" borderId="10" xfId="3" applyFont="1" applyBorder="1" applyAlignment="1" applyProtection="1">
      <alignment horizontal="right"/>
    </xf>
    <xf numFmtId="0" fontId="12" fillId="0" borderId="23" xfId="3" applyFont="1" applyBorder="1" applyProtection="1"/>
    <xf numFmtId="0" fontId="12" fillId="0" borderId="25" xfId="3" applyFont="1" applyBorder="1" applyProtection="1"/>
    <xf numFmtId="0" fontId="0" fillId="0" borderId="26" xfId="0" applyBorder="1" applyProtection="1"/>
    <xf numFmtId="0" fontId="10" fillId="0" borderId="16" xfId="3" applyFont="1" applyBorder="1" applyAlignment="1" applyProtection="1">
      <alignment horizontal="right"/>
    </xf>
    <xf numFmtId="0" fontId="0" fillId="0" borderId="21" xfId="0" applyBorder="1" applyAlignment="1" applyProtection="1">
      <alignment horizontal="center"/>
    </xf>
    <xf numFmtId="0" fontId="13" fillId="0" borderId="0" xfId="0" applyFont="1" applyBorder="1" applyAlignment="1" applyProtection="1">
      <alignment horizontal="right"/>
    </xf>
    <xf numFmtId="0" fontId="13" fillId="0" borderId="0" xfId="0" applyFont="1" applyFill="1" applyBorder="1" applyAlignment="1" applyProtection="1">
      <alignment horizontal="right"/>
    </xf>
    <xf numFmtId="0" fontId="13" fillId="0" borderId="27" xfId="0" applyFont="1" applyBorder="1" applyAlignment="1" applyProtection="1">
      <alignment horizontal="center"/>
    </xf>
    <xf numFmtId="0" fontId="14" fillId="3" borderId="10" xfId="0" applyFont="1" applyFill="1" applyBorder="1" applyAlignment="1" applyProtection="1">
      <alignment horizontal="center"/>
    </xf>
    <xf numFmtId="0" fontId="3" fillId="0" borderId="0" xfId="0" applyFont="1" applyFill="1" applyBorder="1" applyAlignment="1" applyProtection="1">
      <alignment horizontal="left" wrapText="1"/>
    </xf>
    <xf numFmtId="0" fontId="0" fillId="0" borderId="0" xfId="0" applyFill="1" applyBorder="1" applyProtection="1"/>
    <xf numFmtId="3" fontId="3" fillId="2" borderId="28" xfId="0" applyNumberFormat="1" applyFont="1" applyFill="1" applyBorder="1" applyAlignment="1" applyProtection="1">
      <alignment horizontal="center" wrapText="1"/>
      <protection locked="0"/>
    </xf>
    <xf numFmtId="0" fontId="12" fillId="0" borderId="21" xfId="0" applyFont="1" applyBorder="1" applyAlignment="1" applyProtection="1">
      <alignment horizontal="right" shrinkToFit="1"/>
    </xf>
    <xf numFmtId="0" fontId="3" fillId="2" borderId="29" xfId="0" applyFont="1" applyFill="1" applyBorder="1" applyAlignment="1" applyProtection="1">
      <alignment horizontal="center" wrapText="1"/>
      <protection locked="0"/>
    </xf>
    <xf numFmtId="0" fontId="0" fillId="0" borderId="21" xfId="0" applyBorder="1" applyProtection="1"/>
    <xf numFmtId="0" fontId="0" fillId="0" borderId="30" xfId="0" applyBorder="1" applyProtection="1"/>
    <xf numFmtId="0" fontId="3" fillId="0" borderId="31" xfId="0" applyFont="1" applyFill="1" applyBorder="1" applyAlignment="1" applyProtection="1">
      <alignment horizontal="center" vertical="top" wrapText="1"/>
    </xf>
    <xf numFmtId="0" fontId="15" fillId="5" borderId="31" xfId="0" applyFont="1" applyFill="1" applyBorder="1" applyAlignment="1" applyProtection="1">
      <alignment horizontal="center" vertical="top" wrapText="1"/>
    </xf>
    <xf numFmtId="0" fontId="15" fillId="4" borderId="31" xfId="0" applyFont="1" applyFill="1" applyBorder="1" applyAlignment="1" applyProtection="1">
      <alignment horizontal="center" vertical="top" wrapText="1"/>
    </xf>
    <xf numFmtId="0" fontId="3" fillId="6" borderId="21" xfId="0" applyFont="1" applyFill="1" applyBorder="1" applyAlignment="1" applyProtection="1">
      <alignment horizontal="center"/>
    </xf>
    <xf numFmtId="0" fontId="0" fillId="6" borderId="4" xfId="0" applyFill="1" applyBorder="1" applyAlignment="1" applyProtection="1">
      <alignment horizontal="center" wrapText="1"/>
    </xf>
    <xf numFmtId="0" fontId="0" fillId="6" borderId="32" xfId="0" applyFill="1" applyBorder="1" applyAlignment="1" applyProtection="1">
      <alignment horizontal="center" wrapText="1"/>
    </xf>
    <xf numFmtId="0" fontId="0" fillId="6" borderId="21" xfId="0" applyFill="1" applyBorder="1" applyAlignment="1" applyProtection="1">
      <alignment horizontal="center" wrapText="1"/>
    </xf>
    <xf numFmtId="0" fontId="3" fillId="0" borderId="0" xfId="0" applyFont="1" applyBorder="1" applyProtection="1"/>
    <xf numFmtId="42" fontId="0" fillId="0" borderId="28" xfId="0" applyNumberFormat="1" applyBorder="1" applyProtection="1"/>
    <xf numFmtId="42" fontId="0" fillId="0" borderId="8" xfId="0" applyNumberFormat="1" applyBorder="1" applyProtection="1"/>
    <xf numFmtId="42" fontId="0" fillId="0" borderId="0" xfId="0" applyNumberFormat="1" applyBorder="1" applyProtection="1"/>
    <xf numFmtId="0" fontId="0" fillId="0" borderId="0" xfId="0" applyBorder="1" applyProtection="1"/>
    <xf numFmtId="37" fontId="0" fillId="2" borderId="28" xfId="0" applyNumberFormat="1" applyFill="1" applyBorder="1" applyProtection="1">
      <protection locked="0"/>
    </xf>
    <xf numFmtId="37" fontId="0" fillId="2" borderId="8" xfId="0" applyNumberFormat="1" applyFill="1" applyBorder="1" applyProtection="1">
      <protection locked="0"/>
    </xf>
    <xf numFmtId="37" fontId="0" fillId="2" borderId="0" xfId="0" applyNumberFormat="1" applyFill="1" applyBorder="1" applyProtection="1">
      <protection locked="0"/>
    </xf>
    <xf numFmtId="0" fontId="3" fillId="0" borderId="33" xfId="0" applyFont="1" applyBorder="1" applyAlignment="1" applyProtection="1">
      <alignment horizontal="right"/>
    </xf>
    <xf numFmtId="42" fontId="0" fillId="0" borderId="34" xfId="0" applyNumberFormat="1" applyBorder="1" applyProtection="1"/>
    <xf numFmtId="42" fontId="0" fillId="0" borderId="35" xfId="0" applyNumberFormat="1" applyBorder="1" applyProtection="1"/>
    <xf numFmtId="42" fontId="0" fillId="0" borderId="33" xfId="0" applyNumberFormat="1" applyBorder="1" applyProtection="1"/>
    <xf numFmtId="0" fontId="3" fillId="0" borderId="0" xfId="0" applyFont="1" applyBorder="1" applyAlignment="1" applyProtection="1">
      <alignment horizontal="right"/>
    </xf>
    <xf numFmtId="37" fontId="0" fillId="7" borderId="0" xfId="0" applyNumberFormat="1" applyFill="1" applyBorder="1" applyProtection="1"/>
    <xf numFmtId="0" fontId="3" fillId="0" borderId="0" xfId="0" applyFont="1" applyFill="1" applyBorder="1" applyProtection="1"/>
    <xf numFmtId="42" fontId="0" fillId="0" borderId="28" xfId="0" applyNumberFormat="1" applyFill="1" applyBorder="1" applyProtection="1"/>
    <xf numFmtId="42" fontId="0" fillId="0" borderId="8" xfId="0" applyNumberFormat="1" applyFill="1" applyBorder="1" applyProtection="1"/>
    <xf numFmtId="42" fontId="0" fillId="0" borderId="0" xfId="0" applyNumberFormat="1" applyFill="1" applyBorder="1" applyProtection="1"/>
    <xf numFmtId="0" fontId="0" fillId="2" borderId="0" xfId="0" applyFill="1" applyBorder="1" applyProtection="1">
      <protection locked="0"/>
    </xf>
    <xf numFmtId="0" fontId="0" fillId="0" borderId="0" xfId="0" applyBorder="1" applyAlignment="1" applyProtection="1">
      <alignment wrapText="1"/>
    </xf>
    <xf numFmtId="0" fontId="3" fillId="0" borderId="0" xfId="0" applyFont="1" applyBorder="1" applyAlignment="1" applyProtection="1">
      <alignment horizontal="left"/>
    </xf>
    <xf numFmtId="42" fontId="8" fillId="0" borderId="34" xfId="0" applyNumberFormat="1" applyFont="1" applyBorder="1" applyProtection="1"/>
    <xf numFmtId="42" fontId="8" fillId="0" borderId="35" xfId="0" applyNumberFormat="1" applyFont="1" applyBorder="1" applyProtection="1"/>
    <xf numFmtId="42" fontId="8" fillId="0" borderId="33" xfId="0" applyNumberFormat="1" applyFont="1" applyBorder="1" applyProtection="1"/>
    <xf numFmtId="42" fontId="8" fillId="0" borderId="28" xfId="0" applyNumberFormat="1" applyFont="1" applyBorder="1" applyProtection="1"/>
    <xf numFmtId="42" fontId="8" fillId="0" borderId="8" xfId="0" applyNumberFormat="1" applyFont="1" applyBorder="1" applyProtection="1"/>
    <xf numFmtId="42" fontId="8" fillId="0" borderId="0" xfId="0" applyNumberFormat="1" applyFont="1" applyBorder="1" applyProtection="1"/>
    <xf numFmtId="0" fontId="8" fillId="0" borderId="0" xfId="0" applyFont="1" applyBorder="1" applyProtection="1"/>
    <xf numFmtId="0" fontId="3" fillId="0" borderId="33" xfId="0" applyFont="1" applyFill="1" applyBorder="1" applyAlignment="1" applyProtection="1">
      <alignment horizontal="right"/>
    </xf>
    <xf numFmtId="42" fontId="0" fillId="0" borderId="34" xfId="0" applyNumberFormat="1" applyFill="1" applyBorder="1" applyProtection="1"/>
    <xf numFmtId="42" fontId="0" fillId="0" borderId="35" xfId="0" applyNumberFormat="1" applyFill="1" applyBorder="1" applyProtection="1"/>
    <xf numFmtId="42" fontId="0" fillId="0" borderId="33" xfId="0" applyNumberFormat="1" applyFill="1" applyBorder="1" applyProtection="1"/>
    <xf numFmtId="0" fontId="3" fillId="0" borderId="0" xfId="0" applyFont="1" applyFill="1" applyBorder="1" applyAlignment="1" applyProtection="1">
      <alignment horizontal="right"/>
    </xf>
    <xf numFmtId="0" fontId="0" fillId="2" borderId="36" xfId="0" applyFill="1" applyBorder="1" applyProtection="1">
      <protection locked="0"/>
    </xf>
    <xf numFmtId="42" fontId="0" fillId="0" borderId="37" xfId="0" applyNumberFormat="1" applyBorder="1" applyProtection="1"/>
    <xf numFmtId="37" fontId="0" fillId="2" borderId="38" xfId="0" applyNumberFormat="1" applyFill="1" applyBorder="1" applyProtection="1">
      <protection locked="0"/>
    </xf>
    <xf numFmtId="37" fontId="0" fillId="2" borderId="37" xfId="0" applyNumberFormat="1" applyFill="1" applyBorder="1" applyProtection="1">
      <protection locked="0"/>
    </xf>
    <xf numFmtId="37" fontId="0" fillId="2" borderId="39" xfId="0" applyNumberFormat="1" applyFill="1" applyBorder="1" applyProtection="1">
      <protection locked="0"/>
    </xf>
    <xf numFmtId="37" fontId="0" fillId="2" borderId="36" xfId="0" applyNumberFormat="1" applyFill="1" applyBorder="1" applyProtection="1">
      <protection locked="0"/>
    </xf>
    <xf numFmtId="42" fontId="0" fillId="7" borderId="0" xfId="0" applyNumberFormat="1" applyFill="1" applyBorder="1" applyProtection="1"/>
    <xf numFmtId="42" fontId="0" fillId="2" borderId="28" xfId="0" applyNumberFormat="1" applyFill="1" applyBorder="1" applyProtection="1">
      <protection locked="0"/>
    </xf>
    <xf numFmtId="42" fontId="0" fillId="2" borderId="8" xfId="0" applyNumberFormat="1" applyFill="1" applyBorder="1" applyProtection="1">
      <protection locked="0"/>
    </xf>
    <xf numFmtId="42" fontId="0" fillId="2" borderId="0" xfId="0" applyNumberFormat="1" applyFill="1" applyBorder="1" applyProtection="1">
      <protection locked="0"/>
    </xf>
    <xf numFmtId="0" fontId="3" fillId="2" borderId="0" xfId="0" applyFont="1" applyFill="1" applyBorder="1" applyProtection="1">
      <protection locked="0"/>
    </xf>
    <xf numFmtId="0" fontId="9" fillId="0" borderId="40" xfId="0" applyFont="1" applyBorder="1" applyProtection="1"/>
    <xf numFmtId="42" fontId="9" fillId="0" borderId="31" xfId="0" applyNumberFormat="1" applyFont="1" applyBorder="1" applyProtection="1"/>
    <xf numFmtId="42" fontId="9" fillId="0" borderId="13" xfId="0" applyNumberFormat="1" applyFont="1" applyBorder="1" applyProtection="1"/>
    <xf numFmtId="0" fontId="9" fillId="0" borderId="0" xfId="0" applyFont="1" applyBorder="1" applyProtection="1"/>
    <xf numFmtId="42" fontId="9" fillId="0" borderId="28" xfId="0" applyNumberFormat="1" applyFont="1" applyBorder="1" applyProtection="1"/>
    <xf numFmtId="42" fontId="9" fillId="0" borderId="8" xfId="0" applyNumberFormat="1" applyFont="1" applyBorder="1" applyProtection="1"/>
    <xf numFmtId="42" fontId="9" fillId="0" borderId="0" xfId="0" applyNumberFormat="1" applyFont="1" applyBorder="1" applyProtection="1"/>
    <xf numFmtId="0" fontId="9" fillId="0" borderId="21" xfId="0" applyFont="1" applyBorder="1" applyProtection="1"/>
    <xf numFmtId="42" fontId="9" fillId="0" borderId="4" xfId="0" applyNumberFormat="1" applyFont="1" applyBorder="1" applyProtection="1"/>
    <xf numFmtId="42" fontId="9" fillId="0" borderId="32" xfId="0" applyNumberFormat="1" applyFont="1" applyBorder="1" applyProtection="1"/>
    <xf numFmtId="0" fontId="0" fillId="0" borderId="28" xfId="0" applyBorder="1" applyProtection="1"/>
    <xf numFmtId="0" fontId="0" fillId="0" borderId="0" xfId="0" applyBorder="1" applyAlignment="1" applyProtection="1">
      <alignment horizontal="center"/>
    </xf>
    <xf numFmtId="0" fontId="3" fillId="6" borderId="24" xfId="0" applyFont="1" applyFill="1" applyBorder="1" applyAlignment="1" applyProtection="1">
      <alignment horizontal="center" wrapText="1"/>
    </xf>
    <xf numFmtId="4" fontId="16" fillId="8" borderId="40" xfId="0" applyNumberFormat="1" applyFont="1" applyFill="1" applyBorder="1" applyAlignment="1" applyProtection="1">
      <alignment horizontal="left"/>
    </xf>
    <xf numFmtId="0" fontId="17" fillId="8" borderId="40" xfId="0" applyNumberFormat="1" applyFont="1" applyFill="1" applyBorder="1" applyAlignment="1" applyProtection="1">
      <alignment horizontal="center"/>
    </xf>
    <xf numFmtId="0" fontId="1" fillId="0" borderId="0" xfId="0" applyNumberFormat="1" applyFont="1" applyBorder="1" applyAlignment="1" applyProtection="1">
      <alignment horizontal="center"/>
    </xf>
    <xf numFmtId="4" fontId="3" fillId="0" borderId="0" xfId="0" applyNumberFormat="1" applyFont="1" applyFill="1" applyBorder="1" applyAlignment="1" applyProtection="1">
      <alignment horizontal="right"/>
    </xf>
    <xf numFmtId="4" fontId="16" fillId="8" borderId="0" xfId="0" applyNumberFormat="1" applyFont="1" applyFill="1" applyBorder="1" applyAlignment="1" applyProtection="1">
      <alignment horizontal="left"/>
    </xf>
    <xf numFmtId="0" fontId="1" fillId="8" borderId="0" xfId="0" applyNumberFormat="1" applyFont="1" applyFill="1" applyBorder="1" applyAlignment="1" applyProtection="1">
      <alignment horizontal="center"/>
    </xf>
    <xf numFmtId="0" fontId="16" fillId="8" borderId="0" xfId="0" applyFont="1" applyFill="1" applyBorder="1" applyProtection="1"/>
    <xf numFmtId="4" fontId="16" fillId="8" borderId="0" xfId="0" applyNumberFormat="1" applyFont="1" applyFill="1" applyBorder="1" applyProtection="1"/>
    <xf numFmtId="4" fontId="3" fillId="0" borderId="0" xfId="0" applyNumberFormat="1" applyFont="1" applyFill="1" applyBorder="1" applyAlignment="1" applyProtection="1">
      <alignment horizontal="right" wrapText="1"/>
    </xf>
    <xf numFmtId="4" fontId="16" fillId="8" borderId="0" xfId="0" applyNumberFormat="1" applyFont="1" applyFill="1" applyBorder="1" applyAlignment="1" applyProtection="1">
      <alignment horizontal="left" vertical="center"/>
    </xf>
    <xf numFmtId="0" fontId="1" fillId="8" borderId="0" xfId="0" applyFont="1" applyFill="1" applyBorder="1" applyAlignment="1" applyProtection="1">
      <alignment horizontal="center" wrapText="1"/>
    </xf>
    <xf numFmtId="0" fontId="0" fillId="0" borderId="0" xfId="0" applyBorder="1" applyAlignment="1" applyProtection="1">
      <alignment horizontal="center" wrapText="1"/>
    </xf>
    <xf numFmtId="0" fontId="17" fillId="8" borderId="0" xfId="0" applyNumberFormat="1" applyFont="1" applyFill="1" applyBorder="1" applyAlignment="1" applyProtection="1">
      <alignment horizontal="center" wrapText="1"/>
    </xf>
    <xf numFmtId="0" fontId="1" fillId="0" borderId="0" xfId="0" applyFont="1" applyBorder="1" applyAlignment="1" applyProtection="1">
      <alignment horizontal="center"/>
    </xf>
    <xf numFmtId="0" fontId="8" fillId="0" borderId="0" xfId="0" applyNumberFormat="1" applyFont="1" applyFill="1" applyBorder="1" applyAlignment="1" applyProtection="1">
      <alignment horizontal="center" wrapText="1"/>
    </xf>
    <xf numFmtId="0" fontId="3" fillId="0" borderId="0" xfId="0" applyNumberFormat="1" applyFont="1" applyBorder="1" applyAlignment="1" applyProtection="1">
      <alignment horizontal="center"/>
    </xf>
    <xf numFmtId="0" fontId="0" fillId="0" borderId="0" xfId="0" applyAlignment="1" applyProtection="1">
      <alignment horizontal="center"/>
    </xf>
    <xf numFmtId="0" fontId="9" fillId="0" borderId="27" xfId="0" applyFont="1" applyBorder="1" applyProtection="1"/>
    <xf numFmtId="0" fontId="9" fillId="0" borderId="24" xfId="0" applyNumberFormat="1" applyFont="1" applyBorder="1" applyAlignment="1" applyProtection="1">
      <alignment horizontal="center"/>
    </xf>
    <xf numFmtId="0" fontId="6" fillId="0" borderId="0" xfId="0" applyFont="1" applyFill="1" applyBorder="1" applyAlignment="1" applyProtection="1">
      <alignment horizontal="center"/>
    </xf>
    <xf numFmtId="0" fontId="0" fillId="0" borderId="0" xfId="0" applyAlignment="1" applyProtection="1">
      <alignment wrapText="1"/>
    </xf>
    <xf numFmtId="0" fontId="13" fillId="0" borderId="5" xfId="0" applyFont="1" applyFill="1" applyBorder="1" applyAlignment="1" applyProtection="1">
      <alignment horizontal="center"/>
    </xf>
    <xf numFmtId="0" fontId="14" fillId="3" borderId="5" xfId="0" applyFont="1" applyFill="1" applyBorder="1" applyAlignment="1" applyProtection="1">
      <alignment horizontal="center"/>
    </xf>
    <xf numFmtId="0" fontId="14" fillId="4" borderId="5" xfId="0" applyFont="1" applyFill="1" applyBorder="1" applyAlignment="1" applyProtection="1">
      <alignment horizontal="center"/>
    </xf>
    <xf numFmtId="0" fontId="3" fillId="0" borderId="27" xfId="0" applyFont="1" applyBorder="1" applyAlignment="1" applyProtection="1">
      <alignment wrapText="1"/>
    </xf>
    <xf numFmtId="0" fontId="0" fillId="0" borderId="5" xfId="0" applyFill="1" applyBorder="1" applyProtection="1"/>
    <xf numFmtId="0" fontId="0" fillId="2" borderId="5" xfId="0" applyFill="1" applyBorder="1" applyProtection="1">
      <protection locked="0"/>
    </xf>
    <xf numFmtId="0" fontId="3" fillId="0" borderId="24" xfId="0" applyFont="1" applyBorder="1" applyAlignment="1" applyProtection="1">
      <alignment wrapText="1"/>
    </xf>
    <xf numFmtId="164" fontId="1" fillId="9" borderId="7" xfId="2" applyNumberFormat="1" applyFill="1" applyBorder="1" applyProtection="1"/>
    <xf numFmtId="0" fontId="19" fillId="0" borderId="0" xfId="0" applyFont="1" applyAlignment="1" applyProtection="1"/>
    <xf numFmtId="164" fontId="1" fillId="0" borderId="0" xfId="2" applyNumberFormat="1" applyFill="1" applyProtection="1"/>
    <xf numFmtId="0" fontId="20" fillId="0" borderId="0" xfId="0" applyFont="1" applyBorder="1" applyAlignment="1" applyProtection="1"/>
    <xf numFmtId="0" fontId="12" fillId="0" borderId="0" xfId="3" applyFont="1" applyBorder="1" applyAlignment="1" applyProtection="1">
      <alignment horizontal="left"/>
    </xf>
    <xf numFmtId="0" fontId="21" fillId="0" borderId="0" xfId="3" applyFont="1" applyFill="1" applyBorder="1" applyAlignment="1" applyProtection="1">
      <alignment horizontal="left"/>
    </xf>
    <xf numFmtId="0" fontId="22" fillId="0" borderId="0" xfId="3" applyFont="1" applyFill="1" applyBorder="1" applyAlignment="1" applyProtection="1">
      <alignment horizontal="left"/>
    </xf>
    <xf numFmtId="0" fontId="23" fillId="0" borderId="0" xfId="3" applyFont="1" applyBorder="1" applyAlignment="1" applyProtection="1">
      <alignment horizontal="left"/>
    </xf>
    <xf numFmtId="0" fontId="6" fillId="0" borderId="0" xfId="3" applyFont="1" applyBorder="1" applyAlignment="1" applyProtection="1">
      <alignment horizontal="left"/>
    </xf>
    <xf numFmtId="0" fontId="10" fillId="0" borderId="42" xfId="3" applyFont="1" applyBorder="1" applyAlignment="1" applyProtection="1">
      <alignment horizontal="center" wrapText="1"/>
    </xf>
    <xf numFmtId="0" fontId="10" fillId="0" borderId="43" xfId="3" applyFont="1" applyBorder="1" applyAlignment="1" applyProtection="1">
      <alignment horizontal="center" wrapText="1"/>
    </xf>
    <xf numFmtId="0" fontId="12" fillId="2" borderId="5" xfId="3" applyFont="1" applyFill="1" applyBorder="1" applyProtection="1">
      <protection locked="0"/>
    </xf>
    <xf numFmtId="0" fontId="12" fillId="2" borderId="2" xfId="3" applyFont="1" applyFill="1" applyBorder="1" applyProtection="1">
      <protection locked="0"/>
    </xf>
    <xf numFmtId="0" fontId="12" fillId="0" borderId="0" xfId="3" applyFont="1" applyFill="1" applyBorder="1" applyProtection="1"/>
    <xf numFmtId="0" fontId="10" fillId="0" borderId="0" xfId="3" applyFont="1" applyBorder="1" applyProtection="1"/>
    <xf numFmtId="166" fontId="10" fillId="0" borderId="0" xfId="3" applyNumberFormat="1" applyFont="1" applyBorder="1" applyAlignment="1" applyProtection="1">
      <alignment horizontal="right"/>
    </xf>
    <xf numFmtId="0" fontId="24" fillId="0" borderId="0" xfId="3" applyFont="1" applyFill="1" applyBorder="1" applyProtection="1"/>
    <xf numFmtId="0" fontId="12" fillId="2" borderId="44" xfId="3" applyFont="1" applyFill="1" applyBorder="1" applyAlignment="1" applyProtection="1">
      <alignment horizontal="left"/>
      <protection locked="0"/>
    </xf>
    <xf numFmtId="0" fontId="12" fillId="2" borderId="6" xfId="3" applyFont="1" applyFill="1" applyBorder="1" applyProtection="1">
      <protection locked="0"/>
    </xf>
    <xf numFmtId="0" fontId="12" fillId="9" borderId="0" xfId="3" applyFont="1" applyFill="1" applyBorder="1" applyProtection="1"/>
    <xf numFmtId="0" fontId="12" fillId="9" borderId="28" xfId="3" applyFont="1" applyFill="1" applyBorder="1" applyProtection="1"/>
    <xf numFmtId="0" fontId="12" fillId="2" borderId="23" xfId="3" applyFont="1" applyFill="1" applyBorder="1" applyAlignment="1" applyProtection="1">
      <alignment horizontal="left"/>
      <protection locked="0"/>
    </xf>
    <xf numFmtId="0" fontId="12" fillId="2" borderId="45" xfId="3" applyFont="1" applyFill="1" applyBorder="1" applyAlignment="1" applyProtection="1">
      <alignment horizontal="left"/>
      <protection locked="0"/>
    </xf>
    <xf numFmtId="0" fontId="6" fillId="0" borderId="46" xfId="3" applyFont="1" applyBorder="1" applyAlignment="1" applyProtection="1">
      <alignment horizontal="right"/>
    </xf>
    <xf numFmtId="0" fontId="6" fillId="0" borderId="47" xfId="3" applyFont="1" applyBorder="1" applyProtection="1"/>
    <xf numFmtId="0" fontId="12" fillId="0" borderId="48" xfId="3" applyFont="1" applyFill="1" applyBorder="1" applyProtection="1"/>
    <xf numFmtId="0" fontId="12" fillId="0" borderId="49" xfId="3" applyFont="1" applyFill="1" applyBorder="1" applyProtection="1"/>
    <xf numFmtId="0" fontId="12" fillId="0" borderId="1" xfId="3" applyFont="1" applyFill="1" applyBorder="1" applyProtection="1"/>
    <xf numFmtId="0" fontId="6" fillId="0" borderId="47" xfId="3" applyFont="1" applyFill="1" applyBorder="1" applyAlignment="1" applyProtection="1">
      <alignment horizontal="right"/>
    </xf>
    <xf numFmtId="0" fontId="12" fillId="9" borderId="50" xfId="3" applyFont="1" applyFill="1" applyBorder="1" applyProtection="1"/>
    <xf numFmtId="0" fontId="6" fillId="0" borderId="51" xfId="3" applyFont="1" applyFill="1" applyBorder="1" applyAlignment="1" applyProtection="1">
      <alignment horizontal="right"/>
    </xf>
    <xf numFmtId="0" fontId="6" fillId="0" borderId="0" xfId="3" applyFont="1" applyFill="1" applyBorder="1" applyAlignment="1" applyProtection="1">
      <alignment horizontal="right"/>
    </xf>
    <xf numFmtId="0" fontId="6" fillId="0" borderId="0" xfId="3" applyFont="1" applyBorder="1" applyProtection="1"/>
    <xf numFmtId="0" fontId="6" fillId="0" borderId="0" xfId="3" applyFont="1" applyBorder="1" applyAlignment="1" applyProtection="1">
      <alignment horizontal="right"/>
    </xf>
    <xf numFmtId="165" fontId="6" fillId="0" borderId="52" xfId="3" applyNumberFormat="1" applyFont="1" applyBorder="1" applyAlignment="1" applyProtection="1">
      <alignment horizontal="right" wrapText="1"/>
    </xf>
    <xf numFmtId="0" fontId="6" fillId="0" borderId="53" xfId="3" applyFont="1" applyBorder="1" applyAlignment="1" applyProtection="1">
      <alignment horizontal="right" wrapText="1"/>
    </xf>
    <xf numFmtId="0" fontId="3" fillId="0" borderId="3" xfId="3" applyFont="1" applyBorder="1" applyAlignment="1" applyProtection="1">
      <alignment horizontal="center" vertical="top" wrapText="1"/>
    </xf>
    <xf numFmtId="0" fontId="12" fillId="0" borderId="54" xfId="3" applyFont="1" applyBorder="1" applyAlignment="1" applyProtection="1">
      <alignment horizontal="right" wrapText="1"/>
    </xf>
    <xf numFmtId="0" fontId="8" fillId="0" borderId="0" xfId="3" applyFont="1" applyBorder="1" applyProtection="1"/>
    <xf numFmtId="0" fontId="8" fillId="0" borderId="0" xfId="3" applyFont="1" applyBorder="1" applyAlignment="1" applyProtection="1">
      <alignment horizontal="left"/>
    </xf>
    <xf numFmtId="0" fontId="0" fillId="0" borderId="21" xfId="0" applyBorder="1" applyAlignment="1" applyProtection="1">
      <alignment horizontal="left"/>
    </xf>
    <xf numFmtId="0" fontId="8" fillId="0" borderId="0" xfId="0" applyFont="1" applyFill="1" applyBorder="1" applyAlignment="1" applyProtection="1">
      <alignment horizontal="left" wrapText="1" indent="1"/>
    </xf>
    <xf numFmtId="4" fontId="8" fillId="0" borderId="0" xfId="0" applyNumberFormat="1" applyFont="1" applyFill="1" applyBorder="1" applyAlignment="1" applyProtection="1">
      <alignment horizontal="left" indent="1"/>
    </xf>
    <xf numFmtId="4" fontId="8" fillId="0" borderId="0" xfId="0" applyNumberFormat="1" applyFont="1" applyBorder="1" applyAlignment="1" applyProtection="1">
      <alignment horizontal="left" indent="1"/>
    </xf>
    <xf numFmtId="0" fontId="8" fillId="0" borderId="0" xfId="0" applyFont="1" applyBorder="1" applyAlignment="1" applyProtection="1">
      <alignment horizontal="left" indent="1"/>
    </xf>
    <xf numFmtId="0" fontId="8" fillId="0" borderId="0" xfId="0" applyFont="1" applyFill="1" applyBorder="1" applyAlignment="1" applyProtection="1">
      <alignment horizontal="left" indent="1"/>
    </xf>
    <xf numFmtId="4" fontId="8" fillId="0" borderId="0" xfId="0" applyNumberFormat="1" applyFont="1" applyBorder="1" applyAlignment="1" applyProtection="1">
      <alignment horizontal="left" vertical="center" indent="1"/>
    </xf>
    <xf numFmtId="4" fontId="8" fillId="0" borderId="0" xfId="0" applyNumberFormat="1" applyFont="1" applyFill="1" applyBorder="1" applyAlignment="1" applyProtection="1">
      <alignment horizontal="left" vertical="center" indent="1"/>
    </xf>
    <xf numFmtId="0" fontId="0" fillId="0" borderId="0" xfId="0" applyFill="1" applyBorder="1" applyAlignment="1" applyProtection="1">
      <alignment horizontal="left"/>
    </xf>
    <xf numFmtId="0" fontId="6" fillId="0" borderId="5" xfId="3" applyFont="1" applyBorder="1" applyProtection="1"/>
    <xf numFmtId="0" fontId="6" fillId="0" borderId="5" xfId="3" applyFont="1" applyBorder="1" applyAlignment="1" applyProtection="1">
      <alignment horizontal="left"/>
    </xf>
    <xf numFmtId="0" fontId="12" fillId="0" borderId="5" xfId="3" applyFont="1" applyBorder="1" applyProtection="1"/>
    <xf numFmtId="0" fontId="10" fillId="0" borderId="5" xfId="3" applyFont="1" applyBorder="1" applyProtection="1"/>
    <xf numFmtId="0" fontId="10" fillId="0" borderId="5" xfId="3" applyFont="1" applyBorder="1" applyAlignment="1" applyProtection="1">
      <alignment horizontal="right"/>
    </xf>
    <xf numFmtId="9" fontId="12" fillId="0" borderId="0" xfId="4" applyFont="1" applyFill="1" applyBorder="1" applyProtection="1"/>
    <xf numFmtId="0" fontId="15" fillId="10" borderId="13" xfId="0" applyFont="1" applyFill="1" applyBorder="1" applyAlignment="1" applyProtection="1">
      <alignment horizontal="center" vertical="top" wrapText="1"/>
    </xf>
    <xf numFmtId="3" fontId="3" fillId="0" borderId="0" xfId="0" applyNumberFormat="1" applyFont="1" applyFill="1" applyBorder="1" applyAlignment="1" applyProtection="1">
      <alignment horizontal="center" wrapText="1"/>
    </xf>
    <xf numFmtId="3" fontId="3" fillId="0" borderId="0" xfId="0" applyNumberFormat="1" applyFont="1" applyBorder="1" applyAlignment="1" applyProtection="1">
      <alignment horizontal="center" wrapText="1"/>
    </xf>
    <xf numFmtId="3" fontId="3" fillId="0" borderId="21" xfId="0" applyNumberFormat="1" applyFont="1" applyFill="1" applyBorder="1" applyAlignment="1" applyProtection="1">
      <alignment horizontal="center" wrapText="1"/>
    </xf>
    <xf numFmtId="3" fontId="3" fillId="0" borderId="21" xfId="0" applyNumberFormat="1" applyFont="1" applyBorder="1" applyAlignment="1" applyProtection="1">
      <alignment horizontal="center" wrapText="1"/>
    </xf>
    <xf numFmtId="3" fontId="0" fillId="0" borderId="0" xfId="0" applyNumberFormat="1" applyProtection="1"/>
    <xf numFmtId="3" fontId="3" fillId="6" borderId="24" xfId="0" applyNumberFormat="1" applyFont="1" applyFill="1" applyBorder="1" applyAlignment="1" applyProtection="1">
      <alignment horizontal="center" wrapText="1"/>
    </xf>
    <xf numFmtId="3" fontId="3" fillId="6" borderId="24" xfId="0" applyNumberFormat="1" applyFont="1" applyFill="1" applyBorder="1" applyAlignment="1" applyProtection="1">
      <alignment horizontal="center"/>
    </xf>
    <xf numFmtId="3" fontId="17" fillId="8" borderId="0" xfId="0" applyNumberFormat="1" applyFont="1" applyFill="1" applyBorder="1" applyAlignment="1" applyProtection="1">
      <alignment horizontal="center"/>
    </xf>
    <xf numFmtId="3" fontId="0" fillId="8" borderId="0" xfId="0" applyNumberFormat="1" applyFill="1" applyProtection="1"/>
    <xf numFmtId="3" fontId="1" fillId="2" borderId="0" xfId="0" applyNumberFormat="1" applyFont="1" applyFill="1" applyBorder="1" applyProtection="1">
      <protection locked="0"/>
    </xf>
    <xf numFmtId="3" fontId="0" fillId="2" borderId="0" xfId="0" applyNumberFormat="1" applyFill="1" applyBorder="1" applyProtection="1">
      <protection locked="0"/>
    </xf>
    <xf numFmtId="3" fontId="3" fillId="0" borderId="0" xfId="0" applyNumberFormat="1" applyFont="1" applyBorder="1" applyProtection="1"/>
    <xf numFmtId="3" fontId="1" fillId="8" borderId="0" xfId="0" applyNumberFormat="1" applyFont="1" applyFill="1" applyBorder="1" applyProtection="1"/>
    <xf numFmtId="3" fontId="0" fillId="8" borderId="0" xfId="0" applyNumberFormat="1" applyFill="1" applyBorder="1" applyProtection="1"/>
    <xf numFmtId="3" fontId="1" fillId="8" borderId="0" xfId="0" applyNumberFormat="1" applyFont="1" applyFill="1" applyBorder="1" applyAlignment="1" applyProtection="1">
      <alignment horizontal="center" wrapText="1"/>
    </xf>
    <xf numFmtId="3" fontId="0" fillId="2" borderId="0" xfId="0" applyNumberFormat="1" applyFill="1" applyBorder="1" applyAlignment="1" applyProtection="1">
      <alignment horizontal="right" wrapText="1"/>
      <protection locked="0"/>
    </xf>
    <xf numFmtId="3" fontId="17" fillId="8" borderId="0" xfId="0" applyNumberFormat="1" applyFont="1" applyFill="1" applyBorder="1" applyAlignment="1" applyProtection="1">
      <alignment horizontal="center" wrapText="1"/>
    </xf>
    <xf numFmtId="3" fontId="1" fillId="2" borderId="0" xfId="0" applyNumberFormat="1" applyFont="1" applyFill="1" applyBorder="1" applyAlignment="1" applyProtection="1">
      <alignment horizontal="right"/>
      <protection locked="0"/>
    </xf>
    <xf numFmtId="3" fontId="8" fillId="2" borderId="0" xfId="0" applyNumberFormat="1" applyFont="1" applyFill="1" applyBorder="1" applyAlignment="1" applyProtection="1">
      <alignment horizontal="right" wrapText="1"/>
      <protection locked="0"/>
    </xf>
    <xf numFmtId="3" fontId="9" fillId="0" borderId="24" xfId="0" applyNumberFormat="1" applyFont="1" applyBorder="1" applyProtection="1"/>
    <xf numFmtId="3" fontId="6" fillId="0" borderId="0" xfId="0" applyNumberFormat="1" applyFont="1" applyBorder="1" applyAlignment="1" applyProtection="1">
      <alignment horizontal="center"/>
    </xf>
    <xf numFmtId="4" fontId="16" fillId="11" borderId="0" xfId="0" applyNumberFormat="1" applyFont="1" applyFill="1" applyBorder="1" applyAlignment="1" applyProtection="1">
      <alignment horizontal="left" vertical="center"/>
    </xf>
    <xf numFmtId="3" fontId="1" fillId="11" borderId="0" xfId="0" applyNumberFormat="1" applyFont="1" applyFill="1" applyBorder="1" applyAlignment="1" applyProtection="1">
      <alignment horizontal="center" wrapText="1"/>
    </xf>
    <xf numFmtId="3" fontId="0" fillId="11" borderId="0" xfId="0" applyNumberFormat="1" applyFill="1" applyBorder="1" applyProtection="1"/>
    <xf numFmtId="0" fontId="28" fillId="0" borderId="0" xfId="0" applyFont="1" applyProtection="1"/>
    <xf numFmtId="0" fontId="28" fillId="0" borderId="0" xfId="0" applyFont="1" applyAlignment="1" applyProtection="1">
      <alignment horizontal="center"/>
    </xf>
    <xf numFmtId="3" fontId="28" fillId="0" borderId="0" xfId="0" applyNumberFormat="1" applyFont="1" applyProtection="1"/>
    <xf numFmtId="0" fontId="28" fillId="0" borderId="0" xfId="0" applyFont="1" applyFill="1" applyBorder="1" applyProtection="1"/>
    <xf numFmtId="0" fontId="9" fillId="0" borderId="0" xfId="0" applyNumberFormat="1" applyFont="1" applyBorder="1" applyAlignment="1" applyProtection="1">
      <alignment horizontal="center"/>
    </xf>
    <xf numFmtId="3" fontId="9" fillId="0" borderId="0" xfId="0" applyNumberFormat="1" applyFont="1" applyBorder="1" applyProtection="1"/>
    <xf numFmtId="0" fontId="9" fillId="6" borderId="24" xfId="0" applyFont="1" applyFill="1" applyBorder="1" applyAlignment="1" applyProtection="1">
      <alignment horizontal="center"/>
    </xf>
    <xf numFmtId="0" fontId="9" fillId="6" borderId="0" xfId="0" applyFont="1" applyFill="1" applyBorder="1" applyProtection="1"/>
    <xf numFmtId="3" fontId="12" fillId="2" borderId="7" xfId="4" applyNumberFormat="1" applyFont="1" applyFill="1" applyBorder="1" applyAlignment="1" applyProtection="1">
      <alignment horizontal="center"/>
      <protection locked="0"/>
    </xf>
    <xf numFmtId="3" fontId="12" fillId="2" borderId="11" xfId="4" applyNumberFormat="1" applyFont="1" applyFill="1" applyBorder="1" applyAlignment="1" applyProtection="1">
      <alignment horizontal="center"/>
      <protection locked="0"/>
    </xf>
    <xf numFmtId="3" fontId="12" fillId="2" borderId="5" xfId="4" applyNumberFormat="1" applyFont="1" applyFill="1" applyBorder="1" applyAlignment="1" applyProtection="1">
      <alignment horizontal="center"/>
      <protection locked="0"/>
    </xf>
    <xf numFmtId="3" fontId="12" fillId="2" borderId="17" xfId="4" applyNumberFormat="1" applyFont="1" applyFill="1" applyBorder="1" applyAlignment="1" applyProtection="1">
      <alignment horizontal="center"/>
      <protection locked="0"/>
    </xf>
    <xf numFmtId="3" fontId="3" fillId="2" borderId="50" xfId="0" applyNumberFormat="1" applyFont="1" applyFill="1" applyBorder="1" applyAlignment="1" applyProtection="1">
      <alignment horizontal="center"/>
      <protection locked="0"/>
    </xf>
    <xf numFmtId="3" fontId="3" fillId="2" borderId="11" xfId="0" applyNumberFormat="1" applyFont="1" applyFill="1" applyBorder="1" applyAlignment="1" applyProtection="1">
      <alignment horizontal="center"/>
      <protection locked="0"/>
    </xf>
    <xf numFmtId="0" fontId="14" fillId="10" borderId="0" xfId="0" applyFont="1" applyFill="1" applyBorder="1" applyAlignment="1" applyProtection="1">
      <alignment horizontal="center"/>
    </xf>
    <xf numFmtId="0" fontId="3" fillId="0" borderId="57" xfId="3" applyFont="1" applyBorder="1" applyAlignment="1" applyProtection="1">
      <alignment horizontal="right" wrapText="1"/>
    </xf>
    <xf numFmtId="0" fontId="6" fillId="0" borderId="1" xfId="3" applyFont="1" applyBorder="1" applyAlignment="1" applyProtection="1">
      <alignment horizontal="left"/>
    </xf>
    <xf numFmtId="0" fontId="3" fillId="0" borderId="58" xfId="3" applyFont="1" applyBorder="1" applyAlignment="1" applyProtection="1">
      <alignment horizontal="right" wrapText="1"/>
    </xf>
    <xf numFmtId="0" fontId="10" fillId="0" borderId="2" xfId="3" applyFont="1" applyBorder="1" applyProtection="1"/>
    <xf numFmtId="0" fontId="12" fillId="9" borderId="59" xfId="3" applyFont="1" applyFill="1" applyBorder="1" applyProtection="1"/>
    <xf numFmtId="0" fontId="10" fillId="9" borderId="40" xfId="3" applyFont="1" applyFill="1" applyBorder="1" applyProtection="1"/>
    <xf numFmtId="0" fontId="12" fillId="9" borderId="40" xfId="3" applyFont="1" applyFill="1" applyBorder="1" applyProtection="1"/>
    <xf numFmtId="0" fontId="10" fillId="0" borderId="60" xfId="3" applyFont="1" applyBorder="1" applyAlignment="1" applyProtection="1">
      <alignment horizontal="center" wrapText="1"/>
    </xf>
    <xf numFmtId="0" fontId="12" fillId="9" borderId="61" xfId="3" applyFont="1" applyFill="1" applyBorder="1" applyProtection="1"/>
    <xf numFmtId="0" fontId="12" fillId="9" borderId="1" xfId="3" applyFont="1" applyFill="1" applyBorder="1" applyProtection="1"/>
    <xf numFmtId="0" fontId="12" fillId="0" borderId="61" xfId="3" applyFont="1" applyFill="1" applyBorder="1" applyProtection="1"/>
    <xf numFmtId="0" fontId="12" fillId="0" borderId="51" xfId="3" applyFont="1" applyBorder="1" applyProtection="1"/>
    <xf numFmtId="0" fontId="12" fillId="0" borderId="1" xfId="3" applyFont="1" applyBorder="1" applyProtection="1"/>
    <xf numFmtId="0" fontId="10" fillId="0" borderId="62" xfId="3" applyFont="1" applyBorder="1" applyAlignment="1" applyProtection="1">
      <alignment horizontal="center" wrapText="1"/>
    </xf>
    <xf numFmtId="0" fontId="12" fillId="9" borderId="31" xfId="3" applyFont="1" applyFill="1" applyBorder="1" applyProtection="1"/>
    <xf numFmtId="0" fontId="12" fillId="2" borderId="63" xfId="3" applyFont="1" applyFill="1" applyBorder="1" applyProtection="1">
      <protection locked="0"/>
    </xf>
    <xf numFmtId="0" fontId="12" fillId="2" borderId="27" xfId="3" applyFont="1" applyFill="1" applyBorder="1" applyProtection="1">
      <protection locked="0"/>
    </xf>
    <xf numFmtId="0" fontId="12" fillId="2" borderId="62" xfId="3" applyFont="1" applyFill="1" applyBorder="1" applyProtection="1">
      <protection locked="0"/>
    </xf>
    <xf numFmtId="0" fontId="12" fillId="9" borderId="64" xfId="3" applyFont="1" applyFill="1" applyBorder="1" applyProtection="1"/>
    <xf numFmtId="0" fontId="12" fillId="9" borderId="65" xfId="3" applyFont="1" applyFill="1" applyBorder="1" applyProtection="1"/>
    <xf numFmtId="0" fontId="12" fillId="9" borderId="29" xfId="3" applyFont="1" applyFill="1" applyBorder="1" applyProtection="1"/>
    <xf numFmtId="0" fontId="6" fillId="0" borderId="5" xfId="3" applyFont="1" applyBorder="1" applyAlignment="1" applyProtection="1">
      <alignment horizontal="center" wrapText="1"/>
    </xf>
    <xf numFmtId="38" fontId="29" fillId="2" borderId="5" xfId="0" applyNumberFormat="1" applyFont="1" applyFill="1" applyBorder="1" applyProtection="1">
      <protection locked="0"/>
    </xf>
    <xf numFmtId="0" fontId="29" fillId="2" borderId="5" xfId="0" applyFont="1" applyFill="1" applyBorder="1" applyAlignment="1" applyProtection="1">
      <alignment horizontal="left" indent="1"/>
      <protection locked="0"/>
    </xf>
    <xf numFmtId="9" fontId="6" fillId="2" borderId="5" xfId="4" applyFont="1" applyFill="1" applyBorder="1" applyAlignment="1" applyProtection="1">
      <alignment horizontal="center"/>
      <protection locked="0"/>
    </xf>
    <xf numFmtId="167" fontId="6" fillId="2" borderId="5" xfId="4" applyNumberFormat="1" applyFont="1" applyFill="1" applyBorder="1" applyAlignment="1" applyProtection="1">
      <alignment horizontal="center"/>
      <protection locked="0"/>
    </xf>
    <xf numFmtId="42" fontId="0" fillId="0" borderId="28" xfId="0" applyNumberFormat="1" applyFill="1" applyBorder="1" applyProtection="1">
      <protection locked="0"/>
    </xf>
    <xf numFmtId="3" fontId="0" fillId="0" borderId="0" xfId="0" applyNumberFormat="1" applyFill="1" applyBorder="1" applyProtection="1"/>
    <xf numFmtId="0" fontId="18" fillId="0" borderId="0" xfId="0" applyFont="1" applyProtection="1"/>
    <xf numFmtId="0" fontId="29" fillId="12" borderId="5" xfId="0" applyFont="1" applyFill="1" applyBorder="1" applyProtection="1"/>
    <xf numFmtId="0" fontId="29" fillId="0" borderId="5" xfId="0" applyFont="1" applyFill="1" applyBorder="1" applyAlignment="1" applyProtection="1">
      <alignment horizontal="center"/>
    </xf>
    <xf numFmtId="0" fontId="30" fillId="0" borderId="0" xfId="0" applyFont="1" applyProtection="1"/>
    <xf numFmtId="0" fontId="29" fillId="0" borderId="66" xfId="0" applyFont="1" applyFill="1" applyBorder="1" applyProtection="1"/>
    <xf numFmtId="0" fontId="6" fillId="0" borderId="5" xfId="0" applyFont="1" applyFill="1" applyBorder="1" applyAlignment="1" applyProtection="1">
      <alignment horizontal="center"/>
    </xf>
    <xf numFmtId="0" fontId="31" fillId="0" borderId="5" xfId="0" applyFont="1" applyFill="1" applyBorder="1" applyAlignment="1" applyProtection="1">
      <alignment horizontal="center"/>
    </xf>
    <xf numFmtId="10" fontId="6" fillId="12" borderId="5" xfId="0" applyNumberFormat="1" applyFont="1" applyFill="1" applyBorder="1" applyAlignment="1" applyProtection="1">
      <alignment horizontal="center"/>
    </xf>
    <xf numFmtId="42" fontId="29" fillId="12" borderId="5" xfId="0" applyNumberFormat="1" applyFont="1" applyFill="1" applyBorder="1" applyProtection="1"/>
    <xf numFmtId="0" fontId="29" fillId="12" borderId="5" xfId="0" applyFont="1" applyFill="1" applyBorder="1" applyAlignment="1" applyProtection="1">
      <alignment horizontal="left" indent="1"/>
    </xf>
    <xf numFmtId="167" fontId="6" fillId="12" borderId="5" xfId="4" applyNumberFormat="1" applyFont="1" applyFill="1" applyBorder="1" applyAlignment="1" applyProtection="1">
      <alignment horizontal="center"/>
    </xf>
    <xf numFmtId="38" fontId="29" fillId="0" borderId="5" xfId="0" applyNumberFormat="1" applyFont="1" applyFill="1" applyBorder="1" applyProtection="1"/>
    <xf numFmtId="0" fontId="6" fillId="12" borderId="5" xfId="0" applyFont="1" applyFill="1" applyBorder="1" applyProtection="1"/>
    <xf numFmtId="38" fontId="29" fillId="12" borderId="5" xfId="0" applyNumberFormat="1" applyFont="1" applyFill="1" applyBorder="1" applyProtection="1"/>
    <xf numFmtId="0" fontId="29" fillId="12" borderId="5" xfId="0" quotePrefix="1" applyFont="1" applyFill="1" applyBorder="1" applyAlignment="1" applyProtection="1">
      <alignment horizontal="left"/>
    </xf>
    <xf numFmtId="0" fontId="29" fillId="12" borderId="5" xfId="0" applyFont="1" applyFill="1" applyBorder="1" applyAlignment="1" applyProtection="1">
      <alignment horizontal="center"/>
    </xf>
    <xf numFmtId="0" fontId="32" fillId="12" borderId="5" xfId="0" quotePrefix="1" applyFont="1" applyFill="1" applyBorder="1" applyAlignment="1" applyProtection="1">
      <alignment horizontal="left"/>
    </xf>
    <xf numFmtId="41" fontId="29" fillId="12" borderId="5" xfId="0" applyNumberFormat="1" applyFont="1" applyFill="1" applyBorder="1" applyProtection="1"/>
    <xf numFmtId="0" fontId="6" fillId="0" borderId="5" xfId="0" applyFont="1" applyBorder="1" applyProtection="1"/>
    <xf numFmtId="0" fontId="29" fillId="0" borderId="5" xfId="0" applyFont="1" applyBorder="1" applyProtection="1"/>
    <xf numFmtId="41" fontId="29" fillId="0" borderId="5" xfId="0" applyNumberFormat="1" applyFont="1" applyBorder="1" applyProtection="1"/>
    <xf numFmtId="0" fontId="7" fillId="0" borderId="0" xfId="0" applyFont="1" applyFill="1" applyProtection="1"/>
    <xf numFmtId="0" fontId="6" fillId="0" borderId="67" xfId="3" applyFont="1" applyFill="1" applyBorder="1" applyAlignment="1" applyProtection="1">
      <alignment horizontal="right"/>
    </xf>
    <xf numFmtId="0" fontId="6" fillId="2" borderId="51" xfId="3" applyFont="1" applyFill="1" applyBorder="1" applyProtection="1"/>
    <xf numFmtId="0" fontId="12" fillId="0" borderId="1" xfId="3" applyFont="1" applyFill="1" applyBorder="1" applyAlignment="1" applyProtection="1">
      <alignment horizontal="left"/>
    </xf>
    <xf numFmtId="166" fontId="6" fillId="0" borderId="1" xfId="3" applyNumberFormat="1" applyFont="1" applyFill="1" applyBorder="1" applyAlignment="1" applyProtection="1">
      <alignment horizontal="right"/>
    </xf>
    <xf numFmtId="0" fontId="24" fillId="0" borderId="1" xfId="3" applyFont="1" applyFill="1" applyBorder="1" applyProtection="1"/>
    <xf numFmtId="0" fontId="12" fillId="2" borderId="5" xfId="3" applyFont="1" applyFill="1" applyBorder="1" applyAlignment="1" applyProtection="1">
      <alignment wrapText="1"/>
      <protection locked="0"/>
    </xf>
    <xf numFmtId="167" fontId="6" fillId="12" borderId="5" xfId="4" applyNumberFormat="1" applyFont="1" applyFill="1" applyBorder="1" applyAlignment="1" applyProtection="1">
      <alignment horizontal="center"/>
      <protection locked="0"/>
    </xf>
    <xf numFmtId="0" fontId="12" fillId="0" borderId="5" xfId="3" applyFont="1" applyFill="1" applyBorder="1" applyProtection="1">
      <protection locked="0"/>
    </xf>
    <xf numFmtId="0" fontId="12" fillId="2" borderId="68" xfId="3" applyFont="1" applyFill="1" applyBorder="1" applyAlignment="1" applyProtection="1">
      <alignment horizontal="left"/>
      <protection locked="0"/>
    </xf>
    <xf numFmtId="3" fontId="12" fillId="2" borderId="7" xfId="1" applyNumberFormat="1" applyFont="1" applyFill="1" applyBorder="1" applyAlignment="1" applyProtection="1">
      <alignment horizontal="center"/>
      <protection locked="0"/>
    </xf>
    <xf numFmtId="0" fontId="12" fillId="2" borderId="7" xfId="3" applyFont="1" applyFill="1" applyBorder="1" applyAlignment="1" applyProtection="1">
      <alignment horizontal="center" wrapText="1"/>
      <protection locked="0"/>
    </xf>
    <xf numFmtId="3" fontId="12" fillId="2" borderId="59" xfId="1" applyNumberFormat="1" applyFont="1" applyFill="1" applyBorder="1" applyAlignment="1" applyProtection="1">
      <alignment horizontal="center"/>
      <protection locked="0"/>
    </xf>
    <xf numFmtId="0" fontId="12" fillId="2" borderId="69" xfId="3" applyFont="1" applyFill="1" applyBorder="1" applyAlignment="1" applyProtection="1">
      <alignment horizontal="left" wrapText="1"/>
      <protection locked="0"/>
    </xf>
    <xf numFmtId="3" fontId="12" fillId="2" borderId="11" xfId="1" applyNumberFormat="1" applyFont="1" applyFill="1" applyBorder="1" applyAlignment="1" applyProtection="1">
      <alignment horizontal="center"/>
      <protection locked="0"/>
    </xf>
    <xf numFmtId="3" fontId="12" fillId="2" borderId="59" xfId="3" applyNumberFormat="1" applyFont="1" applyFill="1" applyBorder="1" applyAlignment="1" applyProtection="1">
      <alignment horizontal="center"/>
      <protection locked="0"/>
    </xf>
    <xf numFmtId="0" fontId="12" fillId="2" borderId="9" xfId="3" applyFont="1" applyFill="1" applyBorder="1" applyAlignment="1" applyProtection="1">
      <alignment horizontal="left" wrapText="1"/>
      <protection locked="0"/>
    </xf>
    <xf numFmtId="0" fontId="12" fillId="2" borderId="70" xfId="3" applyFont="1" applyFill="1" applyBorder="1" applyAlignment="1" applyProtection="1">
      <alignment horizontal="left" wrapText="1"/>
      <protection locked="0"/>
    </xf>
    <xf numFmtId="0" fontId="12" fillId="2" borderId="71" xfId="3" applyNumberFormat="1" applyFont="1" applyFill="1" applyBorder="1" applyAlignment="1" applyProtection="1">
      <alignment horizontal="left" wrapText="1"/>
      <protection locked="0"/>
    </xf>
    <xf numFmtId="0" fontId="12" fillId="2" borderId="2" xfId="3" applyFont="1" applyFill="1" applyBorder="1" applyAlignment="1" applyProtection="1">
      <alignment horizontal="center"/>
      <protection locked="0"/>
    </xf>
    <xf numFmtId="3" fontId="12" fillId="2" borderId="2" xfId="3" applyNumberFormat="1" applyFont="1" applyFill="1" applyBorder="1" applyProtection="1">
      <protection locked="0"/>
    </xf>
    <xf numFmtId="3" fontId="12" fillId="2" borderId="62" xfId="3" applyNumberFormat="1" applyFont="1" applyFill="1" applyBorder="1" applyAlignment="1" applyProtection="1">
      <alignment horizontal="center"/>
      <protection locked="0"/>
    </xf>
    <xf numFmtId="49" fontId="12" fillId="2" borderId="5" xfId="3" applyNumberFormat="1" applyFont="1" applyFill="1" applyBorder="1" applyProtection="1">
      <protection locked="0"/>
    </xf>
    <xf numFmtId="49" fontId="12" fillId="2" borderId="2" xfId="3" applyNumberFormat="1" applyFont="1" applyFill="1" applyBorder="1" applyProtection="1">
      <protection locked="0"/>
    </xf>
    <xf numFmtId="49" fontId="12" fillId="2" borderId="7" xfId="3" applyNumberFormat="1" applyFont="1" applyFill="1" applyBorder="1" applyAlignment="1" applyProtection="1">
      <alignment horizontal="center"/>
      <protection locked="0"/>
    </xf>
    <xf numFmtId="49" fontId="12" fillId="2" borderId="5" xfId="3" applyNumberFormat="1" applyFont="1" applyFill="1" applyBorder="1" applyAlignment="1" applyProtection="1">
      <alignment horizontal="center"/>
      <protection locked="0"/>
    </xf>
    <xf numFmtId="49" fontId="12" fillId="2" borderId="2" xfId="3" applyNumberFormat="1" applyFont="1" applyFill="1" applyBorder="1" applyAlignment="1" applyProtection="1">
      <alignment horizontal="center"/>
      <protection locked="0"/>
    </xf>
    <xf numFmtId="9" fontId="12" fillId="2" borderId="50" xfId="3" applyNumberFormat="1" applyFont="1" applyFill="1" applyBorder="1" applyAlignment="1" applyProtection="1">
      <alignment horizontal="center"/>
      <protection locked="0"/>
    </xf>
    <xf numFmtId="9" fontId="12" fillId="2" borderId="11" xfId="3" applyNumberFormat="1" applyFont="1" applyFill="1" applyBorder="1" applyAlignment="1" applyProtection="1">
      <alignment horizontal="center"/>
      <protection locked="0"/>
    </xf>
    <xf numFmtId="9" fontId="12" fillId="2" borderId="2" xfId="3" applyNumberFormat="1" applyFont="1" applyFill="1" applyBorder="1" applyAlignment="1" applyProtection="1">
      <alignment horizontal="center"/>
      <protection locked="0"/>
    </xf>
    <xf numFmtId="3" fontId="12" fillId="0" borderId="12" xfId="3" applyNumberFormat="1" applyFont="1" applyFill="1" applyBorder="1" applyAlignment="1" applyProtection="1">
      <alignment horizontal="center" wrapText="1"/>
    </xf>
    <xf numFmtId="165" fontId="6" fillId="0" borderId="47" xfId="3" applyNumberFormat="1" applyFont="1" applyFill="1" applyBorder="1" applyProtection="1"/>
    <xf numFmtId="3" fontId="12" fillId="0" borderId="12" xfId="1" applyNumberFormat="1" applyFont="1" applyFill="1" applyBorder="1" applyAlignment="1" applyProtection="1">
      <alignment horizontal="center" wrapText="1"/>
    </xf>
    <xf numFmtId="3" fontId="12" fillId="0" borderId="2" xfId="3" applyNumberFormat="1" applyFont="1" applyFill="1" applyBorder="1" applyAlignment="1" applyProtection="1">
      <alignment horizontal="center" wrapText="1"/>
    </xf>
    <xf numFmtId="3" fontId="12" fillId="0" borderId="2" xfId="1" applyNumberFormat="1" applyFont="1" applyFill="1" applyBorder="1" applyAlignment="1" applyProtection="1">
      <alignment horizontal="center" wrapText="1"/>
    </xf>
    <xf numFmtId="49" fontId="12" fillId="2" borderId="6" xfId="3" applyNumberFormat="1" applyFont="1" applyFill="1" applyBorder="1" applyProtection="1">
      <protection locked="0"/>
    </xf>
    <xf numFmtId="3" fontId="12" fillId="2" borderId="72" xfId="3" applyNumberFormat="1" applyFont="1" applyFill="1" applyBorder="1" applyProtection="1">
      <protection locked="0"/>
    </xf>
    <xf numFmtId="3" fontId="12" fillId="2" borderId="10" xfId="3" applyNumberFormat="1" applyFont="1" applyFill="1" applyBorder="1" applyProtection="1">
      <protection locked="0"/>
    </xf>
    <xf numFmtId="3" fontId="12" fillId="2" borderId="60" xfId="3" applyNumberFormat="1" applyFont="1" applyFill="1" applyBorder="1" applyProtection="1">
      <protection locked="0"/>
    </xf>
    <xf numFmtId="3" fontId="6" fillId="0" borderId="47" xfId="3" applyNumberFormat="1" applyFont="1" applyFill="1" applyBorder="1" applyAlignment="1" applyProtection="1">
      <alignment horizontal="right"/>
    </xf>
    <xf numFmtId="3" fontId="6" fillId="0" borderId="73" xfId="3" applyNumberFormat="1" applyFont="1" applyBorder="1" applyAlignment="1" applyProtection="1">
      <alignment horizontal="right"/>
    </xf>
    <xf numFmtId="3" fontId="12" fillId="2" borderId="5" xfId="3" applyNumberFormat="1" applyFont="1" applyFill="1" applyBorder="1" applyProtection="1">
      <protection locked="0"/>
    </xf>
    <xf numFmtId="0" fontId="0" fillId="0" borderId="1" xfId="0" applyBorder="1"/>
    <xf numFmtId="0" fontId="12" fillId="0" borderId="5" xfId="3" applyFont="1" applyFill="1" applyBorder="1" applyAlignment="1" applyProtection="1">
      <alignment horizontal="center" wrapText="1"/>
    </xf>
    <xf numFmtId="0" fontId="12" fillId="0" borderId="2" xfId="3" applyFont="1" applyFill="1" applyBorder="1" applyAlignment="1" applyProtection="1">
      <alignment horizontal="center" wrapText="1"/>
    </xf>
    <xf numFmtId="0" fontId="12" fillId="0" borderId="12" xfId="3" applyFont="1" applyFill="1" applyBorder="1" applyAlignment="1" applyProtection="1">
      <alignment horizontal="center" wrapText="1"/>
    </xf>
    <xf numFmtId="1" fontId="29" fillId="2" borderId="5" xfId="4" applyNumberFormat="1" applyFont="1" applyFill="1" applyBorder="1" applyAlignment="1" applyProtection="1">
      <alignment horizontal="center"/>
      <protection locked="0"/>
    </xf>
    <xf numFmtId="9" fontId="6" fillId="12" borderId="5" xfId="0" applyNumberFormat="1" applyFont="1" applyFill="1" applyBorder="1" applyAlignment="1" applyProtection="1">
      <alignment horizontal="center"/>
    </xf>
    <xf numFmtId="0" fontId="25" fillId="0" borderId="0" xfId="3" applyFont="1" applyBorder="1" applyAlignment="1" applyProtection="1">
      <alignment wrapText="1"/>
    </xf>
    <xf numFmtId="3" fontId="12" fillId="2" borderId="12" xfId="3" applyNumberFormat="1" applyFont="1" applyFill="1" applyBorder="1" applyProtection="1">
      <protection locked="0"/>
    </xf>
    <xf numFmtId="0" fontId="10" fillId="0" borderId="74" xfId="3" applyFont="1" applyBorder="1" applyAlignment="1" applyProtection="1">
      <alignment horizontal="center" wrapText="1"/>
    </xf>
    <xf numFmtId="49" fontId="12" fillId="2" borderId="12" xfId="3" applyNumberFormat="1" applyFont="1" applyFill="1" applyBorder="1" applyProtection="1">
      <protection locked="0"/>
    </xf>
    <xf numFmtId="0" fontId="10" fillId="0" borderId="11" xfId="3" applyFont="1" applyBorder="1" applyAlignment="1" applyProtection="1">
      <alignment horizontal="center"/>
    </xf>
    <xf numFmtId="10" fontId="12" fillId="2" borderId="5" xfId="3" applyNumberFormat="1" applyFont="1" applyFill="1" applyBorder="1" applyProtection="1">
      <protection locked="0"/>
    </xf>
    <xf numFmtId="165" fontId="26" fillId="0" borderId="0" xfId="3" applyNumberFormat="1" applyFont="1" applyBorder="1" applyAlignment="1" applyProtection="1">
      <alignment horizontal="right" wrapText="1"/>
    </xf>
    <xf numFmtId="0" fontId="12" fillId="0" borderId="41" xfId="3" applyFont="1" applyBorder="1" applyAlignment="1" applyProtection="1">
      <alignment horizontal="left"/>
    </xf>
    <xf numFmtId="0" fontId="10" fillId="0" borderId="75" xfId="3" applyFont="1" applyBorder="1" applyAlignment="1" applyProtection="1">
      <alignment horizontal="center"/>
    </xf>
    <xf numFmtId="0" fontId="10" fillId="0" borderId="22" xfId="3" applyFont="1" applyBorder="1" applyAlignment="1" applyProtection="1">
      <alignment horizontal="center"/>
    </xf>
    <xf numFmtId="0" fontId="10" fillId="0" borderId="9" xfId="3" applyFont="1" applyBorder="1" applyAlignment="1" applyProtection="1">
      <alignment horizontal="left"/>
    </xf>
    <xf numFmtId="0" fontId="10" fillId="0" borderId="15" xfId="3" applyFont="1" applyBorder="1" applyAlignment="1" applyProtection="1">
      <alignment horizontal="left"/>
    </xf>
    <xf numFmtId="0" fontId="10" fillId="0" borderId="0" xfId="3" applyFont="1" applyBorder="1" applyAlignment="1" applyProtection="1">
      <alignment horizontal="center" vertical="center"/>
    </xf>
    <xf numFmtId="0" fontId="10" fillId="0" borderId="41" xfId="3" applyFont="1" applyBorder="1" applyAlignment="1" applyProtection="1">
      <alignment horizontal="left"/>
    </xf>
    <xf numFmtId="0" fontId="12" fillId="2" borderId="22" xfId="3" applyFont="1" applyFill="1" applyBorder="1" applyAlignment="1" applyProtection="1">
      <alignment horizontal="center"/>
      <protection locked="0"/>
    </xf>
    <xf numFmtId="3" fontId="12" fillId="2" borderId="14" xfId="3" applyNumberFormat="1" applyFont="1" applyFill="1" applyBorder="1" applyAlignment="1" applyProtection="1">
      <alignment horizontal="center"/>
      <protection locked="0"/>
    </xf>
    <xf numFmtId="0" fontId="10" fillId="0" borderId="0" xfId="3" applyFont="1" applyBorder="1" applyAlignment="1" applyProtection="1">
      <alignment horizontal="left"/>
    </xf>
    <xf numFmtId="0" fontId="12" fillId="0" borderId="0" xfId="3" applyFont="1" applyFill="1" applyBorder="1" applyAlignment="1" applyProtection="1">
      <alignment horizontal="center"/>
      <protection locked="0"/>
    </xf>
    <xf numFmtId="0" fontId="12" fillId="0" borderId="0" xfId="0" applyFont="1" applyFill="1" applyBorder="1" applyProtection="1"/>
    <xf numFmtId="0" fontId="10" fillId="0" borderId="0" xfId="3" applyFont="1" applyBorder="1" applyAlignment="1" applyProtection="1">
      <alignment horizontal="center" vertical="center" wrapText="1"/>
    </xf>
    <xf numFmtId="0" fontId="0" fillId="14" borderId="5" xfId="0" applyFill="1" applyBorder="1" applyAlignment="1">
      <alignment wrapText="1"/>
    </xf>
    <xf numFmtId="0" fontId="12" fillId="2" borderId="80" xfId="3" applyFont="1" applyFill="1" applyBorder="1" applyAlignment="1" applyProtection="1">
      <alignment horizontal="center"/>
      <protection locked="0"/>
    </xf>
    <xf numFmtId="0" fontId="12" fillId="14" borderId="75" xfId="3" applyFont="1" applyFill="1" applyBorder="1" applyAlignment="1" applyProtection="1">
      <alignment horizontal="center"/>
      <protection locked="0"/>
    </xf>
    <xf numFmtId="0" fontId="12" fillId="14" borderId="22" xfId="3" applyFont="1" applyFill="1" applyBorder="1" applyAlignment="1" applyProtection="1">
      <alignment horizontal="center"/>
      <protection locked="0"/>
    </xf>
    <xf numFmtId="0" fontId="12" fillId="14" borderId="17" xfId="3" applyFont="1" applyFill="1" applyBorder="1" applyProtection="1"/>
    <xf numFmtId="0" fontId="12" fillId="14" borderId="18" xfId="3" applyFont="1" applyFill="1" applyBorder="1" applyProtection="1"/>
    <xf numFmtId="0" fontId="6" fillId="0" borderId="0" xfId="3" applyFont="1" applyBorder="1" applyAlignment="1" applyProtection="1">
      <alignment horizontal="left"/>
    </xf>
    <xf numFmtId="0" fontId="3" fillId="0" borderId="0" xfId="0" applyFont="1" applyAlignment="1">
      <alignment horizontal="center"/>
    </xf>
    <xf numFmtId="0" fontId="1" fillId="14" borderId="14" xfId="3" applyFont="1" applyFill="1" applyBorder="1" applyAlignment="1" applyProtection="1">
      <alignment horizontal="right" wrapText="1"/>
    </xf>
    <xf numFmtId="0" fontId="9" fillId="0" borderId="21" xfId="0" applyNumberFormat="1" applyFont="1" applyBorder="1" applyProtection="1"/>
    <xf numFmtId="0" fontId="6" fillId="0" borderId="0" xfId="3" applyFont="1" applyBorder="1" applyAlignment="1" applyProtection="1">
      <alignment horizontal="left"/>
    </xf>
    <xf numFmtId="0" fontId="12" fillId="2" borderId="27" xfId="3" applyFont="1" applyFill="1" applyBorder="1" applyAlignment="1" applyProtection="1">
      <alignment wrapText="1"/>
      <protection locked="0"/>
    </xf>
    <xf numFmtId="0" fontId="12" fillId="0" borderId="51" xfId="3" applyFont="1" applyFill="1" applyBorder="1" applyProtection="1"/>
    <xf numFmtId="0" fontId="10" fillId="0" borderId="85" xfId="3" applyFont="1" applyBorder="1" applyAlignment="1" applyProtection="1">
      <alignment horizontal="center" wrapText="1"/>
    </xf>
    <xf numFmtId="0" fontId="10" fillId="0" borderId="81" xfId="3" applyFont="1" applyBorder="1" applyAlignment="1" applyProtection="1">
      <alignment horizontal="center" wrapText="1"/>
    </xf>
    <xf numFmtId="0" fontId="10" fillId="0" borderId="86" xfId="3" applyFont="1" applyBorder="1" applyAlignment="1" applyProtection="1">
      <alignment horizontal="center" wrapText="1"/>
    </xf>
    <xf numFmtId="0" fontId="12" fillId="2" borderId="88" xfId="3" applyFont="1" applyFill="1" applyBorder="1" applyAlignment="1" applyProtection="1">
      <alignment horizontal="left"/>
      <protection locked="0"/>
    </xf>
    <xf numFmtId="0" fontId="12" fillId="2" borderId="12" xfId="3" applyFont="1" applyFill="1" applyBorder="1" applyAlignment="1" applyProtection="1">
      <alignment horizontal="center" vertical="center"/>
      <protection locked="0"/>
    </xf>
    <xf numFmtId="3" fontId="12" fillId="2" borderId="50" xfId="1" applyNumberFormat="1" applyFont="1" applyFill="1" applyBorder="1" applyAlignment="1" applyProtection="1">
      <alignment horizontal="center"/>
      <protection locked="0"/>
    </xf>
    <xf numFmtId="0" fontId="12" fillId="2" borderId="66" xfId="3" applyFont="1" applyFill="1" applyBorder="1" applyAlignment="1" applyProtection="1">
      <alignment wrapText="1"/>
      <protection locked="0"/>
    </xf>
    <xf numFmtId="0" fontId="10" fillId="0" borderId="82" xfId="3" applyFont="1" applyFill="1" applyBorder="1" applyAlignment="1" applyProtection="1">
      <alignment horizontal="center" wrapText="1"/>
    </xf>
    <xf numFmtId="49" fontId="12" fillId="2" borderId="17" xfId="3" applyNumberFormat="1" applyFont="1" applyFill="1" applyBorder="1" applyAlignment="1" applyProtection="1">
      <alignment horizontal="center"/>
      <protection locked="0"/>
    </xf>
    <xf numFmtId="3" fontId="12" fillId="2" borderId="17" xfId="3" applyNumberFormat="1" applyFont="1" applyFill="1" applyBorder="1" applyProtection="1">
      <protection locked="0"/>
    </xf>
    <xf numFmtId="9" fontId="12" fillId="2" borderId="17" xfId="3" applyNumberFormat="1" applyFont="1" applyFill="1" applyBorder="1" applyAlignment="1" applyProtection="1">
      <alignment horizontal="center"/>
      <protection locked="0"/>
    </xf>
    <xf numFmtId="3" fontId="12" fillId="2" borderId="83" xfId="3" applyNumberFormat="1" applyFont="1" applyFill="1" applyBorder="1" applyAlignment="1" applyProtection="1">
      <alignment horizontal="center"/>
      <protection locked="0"/>
    </xf>
    <xf numFmtId="0" fontId="12" fillId="0" borderId="17" xfId="3" applyFont="1" applyFill="1" applyBorder="1" applyAlignment="1" applyProtection="1">
      <alignment horizontal="center" wrapText="1"/>
    </xf>
    <xf numFmtId="3" fontId="12" fillId="0" borderId="17" xfId="3" applyNumberFormat="1" applyFont="1" applyFill="1" applyBorder="1" applyAlignment="1" applyProtection="1">
      <alignment horizontal="center" wrapText="1"/>
    </xf>
    <xf numFmtId="3" fontId="12" fillId="0" borderId="17" xfId="1" applyNumberFormat="1" applyFont="1" applyFill="1" applyBorder="1" applyAlignment="1" applyProtection="1">
      <alignment horizontal="center" wrapText="1"/>
    </xf>
    <xf numFmtId="0" fontId="12" fillId="2" borderId="83" xfId="3" applyFont="1" applyFill="1" applyBorder="1" applyProtection="1">
      <protection locked="0"/>
    </xf>
    <xf numFmtId="165" fontId="6" fillId="0" borderId="0" xfId="3" applyNumberFormat="1" applyFont="1" applyBorder="1" applyAlignment="1" applyProtection="1">
      <alignment horizontal="right" wrapText="1"/>
    </xf>
    <xf numFmtId="0" fontId="12" fillId="0" borderId="0" xfId="3" applyFont="1" applyBorder="1" applyAlignment="1" applyProtection="1">
      <alignment horizontal="right" wrapText="1"/>
    </xf>
    <xf numFmtId="0" fontId="6" fillId="0" borderId="0" xfId="3" applyFont="1" applyBorder="1" applyAlignment="1" applyProtection="1">
      <alignment horizontal="center" wrapText="1"/>
    </xf>
    <xf numFmtId="0" fontId="0" fillId="0" borderId="0" xfId="0" applyBorder="1" applyAlignment="1">
      <alignment horizontal="right" wrapText="1"/>
    </xf>
    <xf numFmtId="0" fontId="10" fillId="0" borderId="5" xfId="3" applyFont="1" applyBorder="1" applyAlignment="1" applyProtection="1">
      <alignment horizontal="center"/>
    </xf>
    <xf numFmtId="9" fontId="11" fillId="0" borderId="5" xfId="4" applyFont="1" applyBorder="1"/>
    <xf numFmtId="0" fontId="11" fillId="0" borderId="93" xfId="3" applyBorder="1"/>
    <xf numFmtId="0" fontId="11" fillId="0" borderId="14" xfId="3" applyBorder="1"/>
    <xf numFmtId="0" fontId="0" fillId="0" borderId="5" xfId="0" applyBorder="1"/>
    <xf numFmtId="0" fontId="0" fillId="0" borderId="17" xfId="0" applyBorder="1"/>
    <xf numFmtId="3" fontId="12" fillId="13" borderId="27" xfId="3" applyNumberFormat="1" applyFont="1" applyFill="1" applyBorder="1" applyAlignment="1" applyProtection="1">
      <alignment horizontal="center"/>
    </xf>
    <xf numFmtId="0" fontId="12" fillId="13" borderId="83" xfId="3" applyFont="1" applyFill="1" applyBorder="1" applyAlignment="1" applyProtection="1">
      <alignment horizontal="center"/>
    </xf>
    <xf numFmtId="0" fontId="1" fillId="13" borderId="14" xfId="3" applyFont="1" applyFill="1" applyBorder="1" applyAlignment="1" applyProtection="1">
      <alignment horizontal="center"/>
    </xf>
    <xf numFmtId="0" fontId="12" fillId="13" borderId="18" xfId="3" applyFont="1" applyFill="1" applyBorder="1" applyAlignment="1" applyProtection="1">
      <alignment horizontal="center"/>
    </xf>
    <xf numFmtId="3" fontId="3" fillId="2" borderId="7" xfId="0" applyNumberFormat="1" applyFont="1" applyFill="1" applyBorder="1" applyAlignment="1" applyProtection="1">
      <alignment horizontal="center" wrapText="1"/>
      <protection locked="0"/>
    </xf>
    <xf numFmtId="0" fontId="3" fillId="2" borderId="12" xfId="0" applyFont="1" applyFill="1" applyBorder="1" applyAlignment="1" applyProtection="1">
      <alignment horizontal="center" wrapText="1"/>
      <protection locked="0"/>
    </xf>
    <xf numFmtId="0" fontId="9" fillId="13" borderId="0" xfId="0" applyFont="1" applyFill="1" applyBorder="1" applyAlignment="1" applyProtection="1">
      <alignment horizontal="center"/>
    </xf>
    <xf numFmtId="3" fontId="3" fillId="13" borderId="0" xfId="0" applyNumberFormat="1" applyFont="1" applyFill="1" applyBorder="1" applyAlignment="1" applyProtection="1">
      <alignment horizontal="center"/>
    </xf>
    <xf numFmtId="3" fontId="3" fillId="13" borderId="0" xfId="0" applyNumberFormat="1" applyFont="1" applyFill="1" applyBorder="1" applyAlignment="1" applyProtection="1">
      <alignment horizontal="center" wrapText="1"/>
    </xf>
    <xf numFmtId="0" fontId="9" fillId="6" borderId="40" xfId="0" applyFont="1" applyFill="1" applyBorder="1" applyAlignment="1" applyProtection="1">
      <alignment horizontal="center"/>
    </xf>
    <xf numFmtId="3" fontId="3" fillId="6" borderId="40" xfId="0" applyNumberFormat="1" applyFont="1" applyFill="1" applyBorder="1" applyAlignment="1" applyProtection="1">
      <alignment horizontal="center"/>
    </xf>
    <xf numFmtId="3" fontId="3" fillId="6" borderId="40" xfId="0" applyNumberFormat="1" applyFont="1" applyFill="1" applyBorder="1" applyAlignment="1" applyProtection="1">
      <alignment horizontal="center" wrapText="1"/>
    </xf>
    <xf numFmtId="0" fontId="4" fillId="0" borderId="0" xfId="0" applyFont="1" applyBorder="1" applyAlignment="1" applyProtection="1">
      <alignment horizontal="right"/>
    </xf>
    <xf numFmtId="0" fontId="4" fillId="0" borderId="21" xfId="0" applyFont="1" applyBorder="1" applyAlignment="1" applyProtection="1">
      <alignment horizontal="right"/>
    </xf>
    <xf numFmtId="0" fontId="6" fillId="0" borderId="85" xfId="0" applyFont="1" applyBorder="1" applyAlignment="1" applyProtection="1">
      <alignment horizontal="right"/>
    </xf>
    <xf numFmtId="0" fontId="6" fillId="0" borderId="95" xfId="0" applyFont="1" applyBorder="1" applyAlignment="1" applyProtection="1">
      <alignment horizontal="right"/>
    </xf>
    <xf numFmtId="0" fontId="3" fillId="0" borderId="85" xfId="0" applyFont="1" applyBorder="1" applyAlignment="1">
      <alignment horizontal="center"/>
    </xf>
    <xf numFmtId="0" fontId="3" fillId="0" borderId="96" xfId="0" applyFont="1" applyBorder="1" applyAlignment="1">
      <alignment horizontal="center"/>
    </xf>
    <xf numFmtId="0" fontId="18" fillId="0" borderId="97" xfId="0" applyFont="1" applyBorder="1" applyProtection="1"/>
    <xf numFmtId="0" fontId="0" fillId="14" borderId="89" xfId="0" applyFill="1" applyBorder="1" applyProtection="1">
      <protection locked="0"/>
    </xf>
    <xf numFmtId="0" fontId="0" fillId="14" borderId="87" xfId="0" applyFill="1" applyBorder="1" applyProtection="1">
      <protection locked="0"/>
    </xf>
    <xf numFmtId="0" fontId="0" fillId="14" borderId="90" xfId="0" applyFill="1" applyBorder="1" applyProtection="1">
      <protection locked="0"/>
    </xf>
    <xf numFmtId="0" fontId="12" fillId="13" borderId="0" xfId="3" applyFont="1" applyFill="1" applyBorder="1" applyProtection="1">
      <protection locked="0"/>
    </xf>
    <xf numFmtId="0" fontId="0" fillId="13" borderId="0" xfId="0" applyFill="1" applyBorder="1" applyProtection="1">
      <protection locked="0"/>
    </xf>
    <xf numFmtId="0" fontId="0" fillId="14" borderId="98" xfId="0" applyFill="1" applyBorder="1" applyProtection="1">
      <protection locked="0"/>
    </xf>
    <xf numFmtId="4" fontId="3" fillId="6" borderId="40" xfId="0" applyNumberFormat="1" applyFont="1" applyFill="1" applyBorder="1" applyAlignment="1" applyProtection="1">
      <alignment horizontal="center"/>
    </xf>
    <xf numFmtId="0" fontId="5" fillId="0" borderId="0" xfId="0" applyFont="1" applyFill="1" applyBorder="1" applyAlignment="1" applyProtection="1">
      <alignment horizontal="center"/>
    </xf>
    <xf numFmtId="0" fontId="6" fillId="0" borderId="0" xfId="0" applyFont="1" applyBorder="1" applyAlignment="1" applyProtection="1">
      <alignment horizontal="center"/>
    </xf>
    <xf numFmtId="0" fontId="1" fillId="0" borderId="0" xfId="3" applyFont="1" applyBorder="1" applyAlignment="1" applyProtection="1">
      <alignment horizontal="left" wrapText="1"/>
    </xf>
    <xf numFmtId="0" fontId="6" fillId="0" borderId="0" xfId="3" applyFont="1" applyBorder="1" applyAlignment="1" applyProtection="1">
      <alignment horizontal="left"/>
    </xf>
    <xf numFmtId="2" fontId="0" fillId="0" borderId="0" xfId="0" applyNumberFormat="1"/>
    <xf numFmtId="49" fontId="3" fillId="0" borderId="62" xfId="0" applyNumberFormat="1" applyFont="1" applyBorder="1" applyAlignment="1">
      <alignment wrapText="1"/>
    </xf>
    <xf numFmtId="0" fontId="6" fillId="0" borderId="99" xfId="0" applyFont="1" applyBorder="1" applyAlignment="1">
      <alignment horizontal="center" wrapText="1"/>
    </xf>
    <xf numFmtId="2" fontId="6" fillId="0" borderId="101" xfId="0" applyNumberFormat="1" applyFont="1" applyBorder="1" applyAlignment="1">
      <alignment horizontal="center" wrapText="1"/>
    </xf>
    <xf numFmtId="0" fontId="3" fillId="9" borderId="5" xfId="0" applyFont="1" applyFill="1" applyBorder="1" applyAlignment="1">
      <alignment horizontal="center" vertical="center" wrapText="1"/>
    </xf>
    <xf numFmtId="0" fontId="34" fillId="0" borderId="65" xfId="0" applyFont="1" applyBorder="1" applyAlignment="1">
      <alignment vertical="top" wrapText="1"/>
    </xf>
    <xf numFmtId="0" fontId="34" fillId="0" borderId="102" xfId="0" applyFont="1" applyBorder="1" applyAlignment="1">
      <alignment horizontal="right" vertical="top" wrapText="1"/>
    </xf>
    <xf numFmtId="0" fontId="0" fillId="0" borderId="50" xfId="0" applyBorder="1" applyAlignment="1">
      <alignment wrapText="1"/>
    </xf>
    <xf numFmtId="0" fontId="36" fillId="0" borderId="0" xfId="0" applyFont="1" applyAlignment="1">
      <alignment horizontal="left" vertical="top" wrapText="1" indent="4"/>
    </xf>
    <xf numFmtId="0" fontId="36" fillId="0" borderId="103" xfId="0" applyFont="1" applyBorder="1" applyAlignment="1">
      <alignment horizontal="right" vertical="top" wrapText="1"/>
    </xf>
    <xf numFmtId="2" fontId="36" fillId="0" borderId="0" xfId="0" applyNumberFormat="1" applyFont="1" applyBorder="1" applyAlignment="1">
      <alignment horizontal="right" vertical="top" wrapText="1"/>
    </xf>
    <xf numFmtId="0" fontId="1" fillId="0" borderId="50" xfId="0" applyFont="1" applyFill="1" applyBorder="1" applyAlignment="1">
      <alignment wrapText="1"/>
    </xf>
    <xf numFmtId="2" fontId="34" fillId="0" borderId="65" xfId="0" applyNumberFormat="1" applyFont="1" applyBorder="1" applyAlignment="1">
      <alignment horizontal="right" vertical="top" wrapText="1"/>
    </xf>
    <xf numFmtId="0" fontId="1" fillId="0" borderId="50" xfId="0" applyFont="1" applyBorder="1" applyAlignment="1">
      <alignment wrapText="1"/>
    </xf>
    <xf numFmtId="0" fontId="36" fillId="0" borderId="65" xfId="0" applyFont="1" applyBorder="1" applyAlignment="1">
      <alignment horizontal="left" vertical="top" wrapText="1" indent="4"/>
    </xf>
    <xf numFmtId="0" fontId="36" fillId="0" borderId="102" xfId="0" applyFont="1" applyBorder="1" applyAlignment="1">
      <alignment horizontal="right" vertical="top" wrapText="1"/>
    </xf>
    <xf numFmtId="2" fontId="36" fillId="0" borderId="65" xfId="0" applyNumberFormat="1" applyFont="1" applyBorder="1" applyAlignment="1">
      <alignment horizontal="right" vertical="top" wrapText="1"/>
    </xf>
    <xf numFmtId="9" fontId="3" fillId="0" borderId="50" xfId="4" applyFont="1" applyBorder="1" applyAlignment="1">
      <alignment wrapText="1"/>
    </xf>
    <xf numFmtId="0" fontId="3" fillId="0" borderId="50" xfId="0" applyFont="1" applyBorder="1" applyAlignment="1">
      <alignment wrapText="1"/>
    </xf>
    <xf numFmtId="0" fontId="34" fillId="0" borderId="65" xfId="0" applyFont="1" applyBorder="1" applyAlignment="1">
      <alignment horizontal="left" vertical="top" wrapText="1"/>
    </xf>
    <xf numFmtId="167" fontId="3" fillId="0" borderId="50" xfId="0" applyNumberFormat="1" applyFont="1" applyBorder="1" applyAlignment="1">
      <alignment horizontal="left" wrapText="1"/>
    </xf>
    <xf numFmtId="0" fontId="34" fillId="0" borderId="0" xfId="0" applyFont="1" applyFill="1" applyBorder="1" applyAlignment="1">
      <alignment horizontal="right" vertical="top" wrapText="1"/>
    </xf>
    <xf numFmtId="0" fontId="34" fillId="0" borderId="85" xfId="0" applyFont="1" applyBorder="1" applyAlignment="1">
      <alignment vertical="top" wrapText="1"/>
    </xf>
    <xf numFmtId="0" fontId="34" fillId="0" borderId="97" xfId="0" applyFont="1" applyBorder="1" applyAlignment="1">
      <alignment horizontal="right" vertical="top" wrapText="1"/>
    </xf>
    <xf numFmtId="9" fontId="34" fillId="15" borderId="0" xfId="4" applyFont="1" applyFill="1"/>
    <xf numFmtId="0" fontId="43" fillId="12" borderId="0" xfId="0" applyFont="1" applyFill="1"/>
    <xf numFmtId="0" fontId="0" fillId="12" borderId="0" xfId="0" applyFill="1"/>
    <xf numFmtId="2" fontId="0" fillId="12" borderId="0" xfId="0" applyNumberFormat="1" applyFill="1"/>
    <xf numFmtId="0" fontId="0" fillId="12" borderId="0" xfId="0" applyFill="1" applyAlignment="1">
      <alignment wrapText="1"/>
    </xf>
    <xf numFmtId="0" fontId="3" fillId="12" borderId="11" xfId="0" applyFont="1" applyFill="1" applyBorder="1" applyAlignment="1">
      <alignment horizontal="center"/>
    </xf>
    <xf numFmtId="2" fontId="3" fillId="12" borderId="11" xfId="0" applyNumberFormat="1" applyFont="1" applyFill="1" applyBorder="1" applyAlignment="1">
      <alignment horizontal="center"/>
    </xf>
    <xf numFmtId="0" fontId="3" fillId="12" borderId="11" xfId="0" applyFont="1" applyFill="1" applyBorder="1" applyAlignment="1">
      <alignment horizontal="center" wrapText="1"/>
    </xf>
    <xf numFmtId="0" fontId="9" fillId="12" borderId="7" xfId="0" applyFont="1" applyFill="1" applyBorder="1"/>
    <xf numFmtId="2" fontId="9" fillId="12" borderId="7" xfId="0" applyNumberFormat="1" applyFont="1" applyFill="1" applyBorder="1"/>
    <xf numFmtId="0" fontId="0" fillId="12" borderId="12" xfId="0" applyFill="1" applyBorder="1" applyAlignment="1">
      <alignment wrapText="1"/>
    </xf>
    <xf numFmtId="0" fontId="4" fillId="12" borderId="59" xfId="0" applyFont="1" applyFill="1" applyBorder="1"/>
    <xf numFmtId="0" fontId="3" fillId="12" borderId="11" xfId="0" applyFont="1" applyFill="1" applyBorder="1"/>
    <xf numFmtId="2" fontId="3" fillId="12" borderId="11" xfId="0" applyNumberFormat="1" applyFont="1" applyFill="1" applyBorder="1"/>
    <xf numFmtId="0" fontId="0" fillId="12" borderId="31" xfId="0" applyFill="1" applyBorder="1" applyAlignment="1">
      <alignment wrapText="1"/>
    </xf>
    <xf numFmtId="0" fontId="0" fillId="12" borderId="7" xfId="0" applyFill="1" applyBorder="1"/>
    <xf numFmtId="2" fontId="0" fillId="12" borderId="7" xfId="0" applyNumberFormat="1" applyFill="1" applyBorder="1"/>
    <xf numFmtId="0" fontId="4" fillId="12" borderId="27" xfId="0" applyFont="1" applyFill="1" applyBorder="1"/>
    <xf numFmtId="0" fontId="3" fillId="12" borderId="5" xfId="0" applyFont="1" applyFill="1" applyBorder="1"/>
    <xf numFmtId="2" fontId="3" fillId="12" borderId="5" xfId="0" applyNumberFormat="1" applyFont="1" applyFill="1" applyBorder="1"/>
    <xf numFmtId="0" fontId="0" fillId="12" borderId="10" xfId="0" applyFill="1" applyBorder="1" applyAlignment="1">
      <alignment wrapText="1"/>
    </xf>
    <xf numFmtId="0" fontId="0" fillId="12" borderId="27" xfId="0" applyFill="1" applyBorder="1" applyAlignment="1">
      <alignment wrapText="1"/>
    </xf>
    <xf numFmtId="0" fontId="0" fillId="12" borderId="5" xfId="0" applyFill="1" applyBorder="1"/>
    <xf numFmtId="2" fontId="0" fillId="12" borderId="5" xfId="0" applyNumberFormat="1" applyFill="1" applyBorder="1"/>
    <xf numFmtId="0" fontId="1" fillId="12" borderId="10" xfId="0" applyFont="1" applyFill="1" applyBorder="1" applyAlignment="1">
      <alignment wrapText="1"/>
    </xf>
    <xf numFmtId="0" fontId="0" fillId="12" borderId="27" xfId="0" applyFill="1" applyBorder="1"/>
    <xf numFmtId="0" fontId="1" fillId="12" borderId="59" xfId="0" applyFont="1" applyFill="1" applyBorder="1"/>
    <xf numFmtId="0" fontId="0" fillId="12" borderId="11" xfId="0" applyFill="1" applyBorder="1"/>
    <xf numFmtId="2" fontId="0" fillId="12" borderId="11" xfId="0" applyNumberFormat="1" applyFill="1" applyBorder="1"/>
    <xf numFmtId="0" fontId="1" fillId="12" borderId="31" xfId="0" applyFont="1" applyFill="1" applyBorder="1" applyAlignment="1">
      <alignment wrapText="1"/>
    </xf>
    <xf numFmtId="0" fontId="1" fillId="12" borderId="50" xfId="0" applyFont="1" applyFill="1" applyBorder="1"/>
    <xf numFmtId="0" fontId="0" fillId="12" borderId="28" xfId="0" applyFill="1" applyBorder="1" applyAlignment="1">
      <alignment wrapText="1"/>
    </xf>
    <xf numFmtId="0" fontId="0" fillId="12" borderId="50" xfId="0" applyFill="1" applyBorder="1"/>
    <xf numFmtId="0" fontId="3" fillId="12" borderId="28" xfId="0" applyFont="1" applyFill="1" applyBorder="1" applyAlignment="1">
      <alignment wrapText="1"/>
    </xf>
    <xf numFmtId="0" fontId="0" fillId="12" borderId="66" xfId="0" applyFill="1" applyBorder="1"/>
    <xf numFmtId="0" fontId="0" fillId="12" borderId="12" xfId="0" applyFill="1" applyBorder="1"/>
    <xf numFmtId="2" fontId="0" fillId="12" borderId="12" xfId="0" applyNumberFormat="1" applyFill="1" applyBorder="1"/>
    <xf numFmtId="0" fontId="0" fillId="12" borderId="4" xfId="0" applyFill="1" applyBorder="1" applyAlignment="1">
      <alignment wrapText="1"/>
    </xf>
    <xf numFmtId="0" fontId="0" fillId="13" borderId="0" xfId="0" applyFill="1"/>
    <xf numFmtId="0" fontId="6" fillId="13" borderId="100" xfId="0" applyFont="1" applyFill="1" applyBorder="1" applyAlignment="1">
      <alignment horizontal="center" wrapText="1"/>
    </xf>
    <xf numFmtId="0" fontId="2" fillId="16" borderId="0" xfId="0" applyFont="1" applyFill="1" applyAlignment="1">
      <alignment wrapText="1"/>
    </xf>
    <xf numFmtId="0" fontId="0" fillId="16" borderId="0" xfId="0" applyFill="1"/>
    <xf numFmtId="0" fontId="1" fillId="16" borderId="0" xfId="0" applyFont="1" applyFill="1" applyAlignment="1">
      <alignment wrapText="1"/>
    </xf>
    <xf numFmtId="0" fontId="4" fillId="16" borderId="0" xfId="0" applyFont="1" applyFill="1" applyAlignment="1">
      <alignment wrapText="1"/>
    </xf>
    <xf numFmtId="0" fontId="3" fillId="16" borderId="0" xfId="0" applyFont="1" applyFill="1" applyAlignment="1">
      <alignment wrapText="1"/>
    </xf>
    <xf numFmtId="0" fontId="0" fillId="16" borderId="0" xfId="0" applyFill="1" applyAlignment="1">
      <alignment wrapText="1"/>
    </xf>
    <xf numFmtId="0" fontId="1" fillId="0" borderId="0" xfId="0" applyFont="1"/>
    <xf numFmtId="0" fontId="1" fillId="0" borderId="0" xfId="0" applyFont="1" applyBorder="1" applyAlignment="1">
      <alignment wrapText="1"/>
    </xf>
    <xf numFmtId="0" fontId="0" fillId="0" borderId="0" xfId="0" applyBorder="1" applyAlignment="1">
      <alignment horizontal="center"/>
    </xf>
    <xf numFmtId="0" fontId="3" fillId="0" borderId="85" xfId="0" applyFont="1" applyBorder="1"/>
    <xf numFmtId="0" fontId="0" fillId="0" borderId="96" xfId="0" applyBorder="1"/>
    <xf numFmtId="0" fontId="0" fillId="0" borderId="97" xfId="0" applyBorder="1"/>
    <xf numFmtId="0" fontId="3" fillId="0" borderId="107" xfId="0" applyFont="1" applyBorder="1" applyAlignment="1" applyProtection="1">
      <alignment wrapText="1"/>
    </xf>
    <xf numFmtId="0" fontId="3" fillId="0" borderId="108" xfId="0" applyFont="1" applyFill="1" applyBorder="1" applyAlignment="1" applyProtection="1">
      <alignment horizontal="center"/>
    </xf>
    <xf numFmtId="0" fontId="15" fillId="3" borderId="108" xfId="0" applyFont="1" applyFill="1" applyBorder="1" applyAlignment="1" applyProtection="1">
      <alignment horizontal="center" wrapText="1"/>
    </xf>
    <xf numFmtId="0" fontId="15" fillId="4" borderId="108" xfId="0" applyFont="1" applyFill="1" applyBorder="1" applyAlignment="1" applyProtection="1">
      <alignment horizontal="center" wrapText="1"/>
    </xf>
    <xf numFmtId="0" fontId="15" fillId="10" borderId="108" xfId="0" applyFont="1" applyFill="1" applyBorder="1" applyAlignment="1" applyProtection="1">
      <alignment horizontal="center" wrapText="1"/>
    </xf>
    <xf numFmtId="0" fontId="3" fillId="0" borderId="108" xfId="0" applyFont="1" applyBorder="1" applyAlignment="1" applyProtection="1">
      <alignment horizontal="center" wrapText="1"/>
    </xf>
    <xf numFmtId="3" fontId="3" fillId="0" borderId="108" xfId="0" applyNumberFormat="1" applyFont="1" applyBorder="1" applyAlignment="1" applyProtection="1">
      <alignment horizontal="center"/>
    </xf>
    <xf numFmtId="3" fontId="3" fillId="0" borderId="109" xfId="0" applyNumberFormat="1" applyFont="1" applyBorder="1" applyAlignment="1" applyProtection="1">
      <alignment horizontal="center"/>
    </xf>
    <xf numFmtId="0" fontId="8" fillId="0" borderId="110" xfId="0" applyFont="1" applyBorder="1" applyAlignment="1" applyProtection="1">
      <alignment wrapText="1"/>
    </xf>
    <xf numFmtId="164" fontId="1" fillId="2" borderId="111" xfId="2" applyNumberFormat="1" applyFill="1" applyBorder="1" applyProtection="1">
      <protection locked="0"/>
    </xf>
    <xf numFmtId="164" fontId="1" fillId="9" borderId="111" xfId="2" applyNumberFormat="1" applyFill="1" applyBorder="1" applyProtection="1"/>
    <xf numFmtId="3" fontId="0" fillId="0" borderId="111" xfId="0" applyNumberFormat="1" applyBorder="1" applyAlignment="1" applyProtection="1">
      <alignment horizontal="center"/>
    </xf>
    <xf numFmtId="3" fontId="0" fillId="0" borderId="112" xfId="0" applyNumberFormat="1" applyBorder="1" applyAlignment="1" applyProtection="1">
      <alignment horizontal="center"/>
    </xf>
    <xf numFmtId="164" fontId="1" fillId="0" borderId="111" xfId="2" applyNumberFormat="1" applyFill="1" applyBorder="1" applyProtection="1"/>
    <xf numFmtId="0" fontId="3" fillId="0" borderId="110" xfId="0" applyFont="1" applyBorder="1" applyAlignment="1" applyProtection="1">
      <alignment wrapText="1"/>
    </xf>
    <xf numFmtId="0" fontId="8" fillId="2" borderId="110" xfId="0" applyFont="1" applyFill="1" applyBorder="1" applyAlignment="1" applyProtection="1">
      <alignment wrapText="1"/>
      <protection locked="0"/>
    </xf>
    <xf numFmtId="9" fontId="1" fillId="0" borderId="111" xfId="4" applyBorder="1" applyAlignment="1" applyProtection="1">
      <alignment horizontal="center"/>
    </xf>
    <xf numFmtId="9" fontId="1" fillId="0" borderId="111" xfId="4" applyFill="1" applyBorder="1" applyProtection="1"/>
    <xf numFmtId="3" fontId="0" fillId="9" borderId="111" xfId="0" applyNumberFormat="1" applyFill="1" applyBorder="1" applyAlignment="1" applyProtection="1">
      <alignment horizontal="center"/>
    </xf>
    <xf numFmtId="3" fontId="0" fillId="9" borderId="112" xfId="0" applyNumberFormat="1" applyFill="1" applyBorder="1" applyAlignment="1" applyProtection="1">
      <alignment horizontal="center"/>
    </xf>
    <xf numFmtId="0" fontId="8" fillId="0" borderId="113" xfId="0" applyFont="1" applyBorder="1" applyAlignment="1" applyProtection="1">
      <alignment wrapText="1"/>
    </xf>
    <xf numFmtId="164" fontId="1" fillId="0" borderId="114" xfId="2" applyNumberFormat="1" applyFill="1" applyBorder="1" applyProtection="1"/>
    <xf numFmtId="9" fontId="1" fillId="0" borderId="114" xfId="4" applyBorder="1" applyAlignment="1" applyProtection="1">
      <alignment horizontal="center"/>
    </xf>
    <xf numFmtId="3" fontId="1" fillId="0" borderId="114" xfId="2" applyNumberFormat="1" applyFill="1" applyBorder="1" applyProtection="1"/>
    <xf numFmtId="3" fontId="1" fillId="0" borderId="115" xfId="2" applyNumberFormat="1" applyFill="1" applyBorder="1" applyProtection="1"/>
    <xf numFmtId="9" fontId="1" fillId="14" borderId="111" xfId="4" applyFill="1" applyBorder="1" applyAlignment="1" applyProtection="1">
      <alignment horizontal="center"/>
      <protection locked="0"/>
    </xf>
    <xf numFmtId="44" fontId="0" fillId="0" borderId="0" xfId="2" applyFont="1" applyBorder="1" applyAlignment="1"/>
    <xf numFmtId="0" fontId="1" fillId="0" borderId="116" xfId="0" applyFont="1" applyBorder="1" applyAlignment="1" applyProtection="1">
      <alignment wrapText="1"/>
    </xf>
    <xf numFmtId="164" fontId="1" fillId="0" borderId="117" xfId="2" applyNumberFormat="1" applyFont="1" applyFill="1" applyBorder="1" applyProtection="1"/>
    <xf numFmtId="164" fontId="1" fillId="2" borderId="117" xfId="2" applyNumberFormat="1" applyFill="1" applyBorder="1" applyProtection="1">
      <protection locked="0"/>
    </xf>
    <xf numFmtId="164" fontId="1" fillId="9" borderId="117" xfId="2" applyNumberFormat="1" applyFill="1" applyBorder="1" applyProtection="1"/>
    <xf numFmtId="9" fontId="42" fillId="17" borderId="117" xfId="4" applyFont="1" applyFill="1" applyBorder="1" applyAlignment="1" applyProtection="1">
      <alignment horizontal="center"/>
    </xf>
    <xf numFmtId="3" fontId="0" fillId="0" borderId="117" xfId="0" applyNumberFormat="1" applyBorder="1" applyAlignment="1" applyProtection="1">
      <alignment horizontal="center"/>
    </xf>
    <xf numFmtId="3" fontId="0" fillId="0" borderId="118" xfId="0" applyNumberFormat="1" applyBorder="1" applyAlignment="1" applyProtection="1">
      <alignment horizontal="center"/>
    </xf>
    <xf numFmtId="0" fontId="8" fillId="2" borderId="119" xfId="0" applyFont="1" applyFill="1" applyBorder="1" applyAlignment="1" applyProtection="1">
      <alignment wrapText="1"/>
      <protection locked="0"/>
    </xf>
    <xf numFmtId="164" fontId="1" fillId="0" borderId="120" xfId="2" applyNumberFormat="1" applyFill="1" applyBorder="1" applyProtection="1"/>
    <xf numFmtId="164" fontId="1" fillId="2" borderId="120" xfId="2" applyNumberFormat="1" applyFill="1" applyBorder="1" applyProtection="1">
      <protection locked="0"/>
    </xf>
    <xf numFmtId="9" fontId="1" fillId="14" borderId="120" xfId="4" applyFill="1" applyBorder="1" applyAlignment="1" applyProtection="1">
      <alignment horizontal="center"/>
      <protection locked="0"/>
    </xf>
    <xf numFmtId="3" fontId="0" fillId="0" borderId="120" xfId="0" applyNumberFormat="1" applyBorder="1" applyAlignment="1" applyProtection="1">
      <alignment horizontal="center"/>
    </xf>
    <xf numFmtId="3" fontId="0" fillId="0" borderId="121" xfId="0" applyNumberFormat="1" applyBorder="1" applyAlignment="1" applyProtection="1">
      <alignment horizontal="center"/>
    </xf>
    <xf numFmtId="0" fontId="1" fillId="0" borderId="122" xfId="0" applyFont="1" applyBorder="1" applyAlignment="1" applyProtection="1">
      <alignment wrapText="1"/>
    </xf>
    <xf numFmtId="164" fontId="1" fillId="0" borderId="123" xfId="2" applyNumberFormat="1" applyFill="1" applyBorder="1" applyProtection="1"/>
    <xf numFmtId="164" fontId="1" fillId="2" borderId="123" xfId="2" applyNumberFormat="1" applyFill="1" applyBorder="1" applyProtection="1">
      <protection locked="0"/>
    </xf>
    <xf numFmtId="164" fontId="1" fillId="9" borderId="123" xfId="2" applyNumberFormat="1" applyFill="1" applyBorder="1" applyProtection="1"/>
    <xf numFmtId="9" fontId="1" fillId="17" borderId="123" xfId="4" applyFill="1" applyBorder="1" applyAlignment="1" applyProtection="1">
      <alignment horizontal="center"/>
    </xf>
    <xf numFmtId="3" fontId="0" fillId="0" borderId="123" xfId="0" applyNumberFormat="1" applyBorder="1" applyAlignment="1" applyProtection="1">
      <alignment horizontal="center"/>
    </xf>
    <xf numFmtId="3" fontId="0" fillId="0" borderId="124" xfId="0" applyNumberFormat="1" applyBorder="1" applyAlignment="1" applyProtection="1">
      <alignment horizontal="center"/>
    </xf>
    <xf numFmtId="0" fontId="5" fillId="0" borderId="0" xfId="0" applyFont="1" applyFill="1" applyBorder="1" applyAlignment="1" applyProtection="1"/>
    <xf numFmtId="164" fontId="1" fillId="0" borderId="117" xfId="2" applyNumberFormat="1" applyFill="1" applyBorder="1" applyProtection="1"/>
    <xf numFmtId="0" fontId="3" fillId="0" borderId="125" xfId="0" applyFont="1" applyBorder="1" applyAlignment="1" applyProtection="1">
      <alignment wrapText="1"/>
    </xf>
    <xf numFmtId="164" fontId="1" fillId="0" borderId="126" xfId="2" applyNumberFormat="1" applyFill="1" applyBorder="1" applyProtection="1"/>
    <xf numFmtId="9" fontId="1" fillId="0" borderId="126" xfId="4" applyBorder="1" applyAlignment="1" applyProtection="1">
      <alignment horizontal="center"/>
    </xf>
    <xf numFmtId="3" fontId="0" fillId="0" borderId="126" xfId="0" applyNumberFormat="1" applyBorder="1" applyAlignment="1" applyProtection="1">
      <alignment horizontal="center"/>
    </xf>
    <xf numFmtId="3" fontId="0" fillId="0" borderId="127" xfId="0" applyNumberFormat="1" applyBorder="1" applyAlignment="1" applyProtection="1">
      <alignment horizontal="center"/>
    </xf>
    <xf numFmtId="0" fontId="3" fillId="0" borderId="116" xfId="0" applyFont="1" applyBorder="1" applyAlignment="1" applyProtection="1">
      <alignment wrapText="1"/>
    </xf>
    <xf numFmtId="9" fontId="1" fillId="0" borderId="117" xfId="4" applyBorder="1" applyAlignment="1" applyProtection="1">
      <alignment horizontal="center"/>
    </xf>
    <xf numFmtId="0" fontId="3" fillId="0" borderId="119" xfId="0" applyFont="1" applyBorder="1" applyAlignment="1" applyProtection="1">
      <alignment vertical="center" wrapText="1"/>
    </xf>
    <xf numFmtId="0" fontId="0" fillId="0" borderId="120" xfId="0" applyFill="1" applyBorder="1" applyAlignment="1" applyProtection="1">
      <alignment horizontal="center"/>
    </xf>
    <xf numFmtId="0" fontId="5" fillId="0" borderId="0" xfId="0" applyFont="1" applyFill="1" applyBorder="1" applyAlignment="1" applyProtection="1">
      <alignment horizontal="right"/>
    </xf>
    <xf numFmtId="4" fontId="1" fillId="0" borderId="0" xfId="0" applyNumberFormat="1" applyFont="1" applyBorder="1" applyAlignment="1" applyProtection="1">
      <alignment horizontal="left" indent="1"/>
    </xf>
    <xf numFmtId="3" fontId="3" fillId="0" borderId="85" xfId="0" applyNumberFormat="1" applyFont="1" applyBorder="1" applyAlignment="1">
      <alignment horizontal="center"/>
    </xf>
    <xf numFmtId="3" fontId="1" fillId="14" borderId="0" xfId="0" applyNumberFormat="1" applyFont="1" applyFill="1" applyBorder="1" applyProtection="1">
      <protection locked="0"/>
    </xf>
    <xf numFmtId="0" fontId="5" fillId="13" borderId="0" xfId="0" applyFont="1" applyFill="1" applyBorder="1" applyAlignment="1" applyProtection="1"/>
    <xf numFmtId="0" fontId="29" fillId="0" borderId="0" xfId="0" applyFont="1" applyBorder="1" applyAlignment="1">
      <alignment horizontal="center" vertical="center" wrapText="1"/>
    </xf>
    <xf numFmtId="0" fontId="9" fillId="0" borderId="0" xfId="0" applyFont="1" applyAlignment="1">
      <alignment vertical="center"/>
    </xf>
    <xf numFmtId="0" fontId="23" fillId="0" borderId="0" xfId="0" applyFont="1" applyAlignment="1">
      <alignment vertical="center"/>
    </xf>
    <xf numFmtId="0" fontId="12" fillId="0" borderId="27" xfId="3" applyFont="1" applyFill="1" applyBorder="1" applyProtection="1"/>
    <xf numFmtId="0" fontId="12" fillId="0" borderId="24" xfId="3" applyFont="1" applyFill="1" applyBorder="1" applyProtection="1"/>
    <xf numFmtId="9" fontId="12" fillId="0" borderId="5" xfId="4" applyFont="1" applyFill="1" applyBorder="1" applyProtection="1"/>
    <xf numFmtId="3" fontId="12" fillId="13" borderId="12" xfId="3" applyNumberFormat="1" applyFont="1" applyFill="1" applyBorder="1" applyProtection="1"/>
    <xf numFmtId="3" fontId="12" fillId="13" borderId="5" xfId="3" applyNumberFormat="1" applyFont="1" applyFill="1" applyBorder="1" applyProtection="1"/>
    <xf numFmtId="3" fontId="12" fillId="13" borderId="2" xfId="3" applyNumberFormat="1" applyFont="1" applyFill="1" applyBorder="1" applyProtection="1"/>
    <xf numFmtId="0" fontId="0" fillId="14" borderId="5" xfId="0" applyFill="1" applyBorder="1" applyProtection="1">
      <protection locked="0"/>
    </xf>
    <xf numFmtId="0" fontId="0" fillId="13" borderId="0" xfId="0" applyFill="1" applyBorder="1" applyAlignment="1" applyProtection="1">
      <alignment horizontal="center"/>
      <protection locked="0"/>
    </xf>
    <xf numFmtId="0" fontId="0" fillId="14" borderId="11" xfId="0" applyFill="1" applyBorder="1" applyProtection="1">
      <protection locked="0"/>
    </xf>
    <xf numFmtId="0" fontId="1" fillId="13" borderId="0" xfId="0" applyFont="1" applyFill="1" applyBorder="1" applyAlignment="1">
      <alignment horizontal="center"/>
    </xf>
    <xf numFmtId="0" fontId="0" fillId="13" borderId="0" xfId="0" applyFill="1" applyBorder="1"/>
    <xf numFmtId="0" fontId="1" fillId="13" borderId="0" xfId="0" applyFont="1" applyFill="1" applyBorder="1"/>
    <xf numFmtId="0" fontId="0" fillId="0" borderId="0" xfId="0" applyBorder="1"/>
    <xf numFmtId="0" fontId="0" fillId="13" borderId="0" xfId="0" applyFill="1" applyBorder="1" applyAlignment="1" applyProtection="1">
      <alignment horizontal="center"/>
    </xf>
    <xf numFmtId="0" fontId="0" fillId="13" borderId="40" xfId="0" applyFill="1" applyBorder="1" applyProtection="1"/>
    <xf numFmtId="0" fontId="0" fillId="13" borderId="24" xfId="0" applyFill="1" applyBorder="1" applyAlignment="1" applyProtection="1">
      <alignment horizontal="center"/>
    </xf>
    <xf numFmtId="0" fontId="0" fillId="13" borderId="24" xfId="0" applyFill="1" applyBorder="1" applyProtection="1"/>
    <xf numFmtId="0" fontId="0" fillId="13" borderId="0" xfId="0" applyFill="1" applyBorder="1" applyProtection="1"/>
    <xf numFmtId="2" fontId="36" fillId="14" borderId="104" xfId="0" applyNumberFormat="1" applyFont="1" applyFill="1" applyBorder="1" applyAlignment="1" applyProtection="1">
      <alignment horizontal="right" vertical="top" wrapText="1"/>
      <protection locked="0"/>
    </xf>
    <xf numFmtId="2" fontId="34" fillId="14" borderId="105" xfId="0" applyNumberFormat="1" applyFont="1" applyFill="1" applyBorder="1" applyAlignment="1" applyProtection="1">
      <alignment horizontal="right" vertical="top" wrapText="1"/>
      <protection locked="0"/>
    </xf>
    <xf numFmtId="2" fontId="36" fillId="14" borderId="103" xfId="0" applyNumberFormat="1" applyFont="1" applyFill="1" applyBorder="1" applyAlignment="1" applyProtection="1">
      <alignment horizontal="right" vertical="top" wrapText="1"/>
      <protection locked="0"/>
    </xf>
    <xf numFmtId="2" fontId="36" fillId="14" borderId="105" xfId="0" applyNumberFormat="1" applyFont="1" applyFill="1" applyBorder="1" applyAlignment="1" applyProtection="1">
      <alignment horizontal="right" vertical="top" wrapText="1"/>
      <protection locked="0"/>
    </xf>
    <xf numFmtId="2" fontId="34" fillId="14" borderId="102" xfId="0" applyNumberFormat="1" applyFont="1" applyFill="1" applyBorder="1" applyAlignment="1" applyProtection="1">
      <alignment horizontal="right" vertical="top" wrapText="1"/>
      <protection locked="0"/>
    </xf>
    <xf numFmtId="2" fontId="34" fillId="0" borderId="102" xfId="0" applyNumberFormat="1" applyFont="1" applyBorder="1" applyAlignment="1" applyProtection="1">
      <alignment horizontal="right" vertical="top" wrapText="1"/>
    </xf>
    <xf numFmtId="2" fontId="34" fillId="0" borderId="97" xfId="0" applyNumberFormat="1" applyFont="1" applyBorder="1" applyAlignment="1" applyProtection="1">
      <alignment horizontal="right" vertical="top" wrapText="1"/>
    </xf>
    <xf numFmtId="9" fontId="34" fillId="0" borderId="106" xfId="4" applyFont="1" applyFill="1" applyBorder="1"/>
    <xf numFmtId="0" fontId="5" fillId="0" borderId="85" xfId="0" applyFont="1" applyFill="1" applyBorder="1" applyAlignment="1" applyProtection="1">
      <alignment horizontal="center"/>
    </xf>
    <xf numFmtId="0" fontId="3" fillId="14" borderId="27" xfId="0" applyFont="1" applyFill="1" applyBorder="1" applyAlignment="1" applyProtection="1">
      <protection locked="0"/>
    </xf>
    <xf numFmtId="0" fontId="3" fillId="14" borderId="24" xfId="0" applyFont="1" applyFill="1" applyBorder="1" applyAlignment="1" applyProtection="1"/>
    <xf numFmtId="0" fontId="1" fillId="12" borderId="27" xfId="0" applyFont="1" applyFill="1" applyBorder="1" applyAlignment="1">
      <alignment wrapText="1"/>
    </xf>
    <xf numFmtId="0" fontId="3" fillId="0" borderId="65" xfId="0" applyFont="1" applyBorder="1" applyAlignment="1" applyProtection="1">
      <alignment horizontal="center"/>
    </xf>
    <xf numFmtId="0" fontId="12" fillId="0" borderId="5" xfId="3" applyFont="1" applyFill="1" applyBorder="1" applyProtection="1"/>
    <xf numFmtId="0" fontId="6" fillId="0" borderId="51" xfId="3" applyFont="1" applyFill="1" applyBorder="1" applyProtection="1"/>
    <xf numFmtId="0" fontId="12" fillId="13" borderId="0" xfId="3" applyFont="1" applyFill="1" applyBorder="1" applyAlignment="1" applyProtection="1">
      <alignment horizontal="center"/>
    </xf>
    <xf numFmtId="3" fontId="1" fillId="0" borderId="0" xfId="0" applyNumberFormat="1" applyFont="1" applyFill="1" applyBorder="1" applyProtection="1"/>
    <xf numFmtId="0" fontId="3" fillId="0" borderId="5" xfId="0" applyFont="1" applyBorder="1" applyAlignment="1">
      <alignment vertical="center" wrapText="1"/>
    </xf>
    <xf numFmtId="0" fontId="1" fillId="0" borderId="5" xfId="0" applyFont="1" applyBorder="1" applyAlignment="1">
      <alignment vertical="center" wrapText="1"/>
    </xf>
    <xf numFmtId="0" fontId="5" fillId="0" borderId="85" xfId="0" applyFont="1" applyFill="1" applyBorder="1" applyAlignment="1" applyProtection="1"/>
    <xf numFmtId="0" fontId="1" fillId="14" borderId="5" xfId="0" applyFont="1" applyFill="1" applyBorder="1" applyAlignment="1" applyProtection="1">
      <alignment vertical="center" wrapText="1"/>
      <protection locked="0"/>
    </xf>
    <xf numFmtId="0" fontId="0" fillId="0" borderId="128" xfId="0" applyBorder="1"/>
    <xf numFmtId="0" fontId="0" fillId="0" borderId="103" xfId="0" applyBorder="1"/>
    <xf numFmtId="0" fontId="3" fillId="0" borderId="131" xfId="0" applyFont="1" applyBorder="1" applyAlignment="1">
      <alignment vertical="center" wrapText="1"/>
    </xf>
    <xf numFmtId="0" fontId="3" fillId="0" borderId="87" xfId="0" applyFont="1" applyBorder="1" applyAlignment="1">
      <alignment vertical="center" wrapText="1"/>
    </xf>
    <xf numFmtId="0" fontId="1" fillId="14" borderId="87" xfId="0" applyFont="1" applyFill="1" applyBorder="1" applyAlignment="1" applyProtection="1">
      <alignment vertical="center" wrapText="1"/>
      <protection locked="0"/>
    </xf>
    <xf numFmtId="0" fontId="1" fillId="0" borderId="2" xfId="0" applyFont="1" applyBorder="1" applyAlignment="1">
      <alignment vertical="center" wrapText="1"/>
    </xf>
    <xf numFmtId="0" fontId="1" fillId="14" borderId="2" xfId="0" applyFont="1" applyFill="1" applyBorder="1" applyAlignment="1" applyProtection="1">
      <alignment vertical="center" wrapText="1"/>
      <protection locked="0"/>
    </xf>
    <xf numFmtId="0" fontId="1" fillId="14" borderId="98" xfId="0" applyFont="1" applyFill="1" applyBorder="1" applyAlignment="1" applyProtection="1">
      <alignment vertical="center" wrapText="1"/>
      <protection locked="0"/>
    </xf>
    <xf numFmtId="0" fontId="3" fillId="14" borderId="133" xfId="0" applyFont="1" applyFill="1" applyBorder="1" applyAlignment="1" applyProtection="1"/>
    <xf numFmtId="0" fontId="1" fillId="0" borderId="128" xfId="0" applyFont="1" applyBorder="1"/>
    <xf numFmtId="0" fontId="0" fillId="0" borderId="128" xfId="0" applyBorder="1" applyAlignment="1">
      <alignment horizontal="center"/>
    </xf>
    <xf numFmtId="0" fontId="0" fillId="0" borderId="103" xfId="0" applyBorder="1" applyAlignment="1">
      <alignment horizontal="center"/>
    </xf>
    <xf numFmtId="0" fontId="1" fillId="0" borderId="128" xfId="0" applyFont="1" applyBorder="1" applyAlignment="1">
      <alignment horizontal="left"/>
    </xf>
    <xf numFmtId="0" fontId="0" fillId="0" borderId="0" xfId="0" applyBorder="1" applyAlignment="1">
      <alignment wrapText="1"/>
    </xf>
    <xf numFmtId="0" fontId="1" fillId="0" borderId="0" xfId="0" applyFont="1" applyBorder="1"/>
    <xf numFmtId="0" fontId="0" fillId="0" borderId="128" xfId="0" applyFill="1" applyBorder="1" applyAlignment="1" applyProtection="1"/>
    <xf numFmtId="0" fontId="0" fillId="13" borderId="103" xfId="0" applyFill="1" applyBorder="1" applyAlignment="1" applyProtection="1">
      <alignment horizontal="center"/>
      <protection locked="0"/>
    </xf>
    <xf numFmtId="0" fontId="0" fillId="0" borderId="128" xfId="0" applyBorder="1" applyAlignment="1">
      <alignment horizontal="right"/>
    </xf>
    <xf numFmtId="0" fontId="1" fillId="13" borderId="103" xfId="0" applyFont="1" applyFill="1" applyBorder="1" applyAlignment="1">
      <alignment horizontal="center"/>
    </xf>
    <xf numFmtId="0" fontId="0" fillId="0" borderId="0" xfId="0" applyBorder="1" applyAlignment="1">
      <alignment horizontal="right"/>
    </xf>
    <xf numFmtId="0" fontId="0" fillId="0" borderId="0" xfId="0" applyBorder="1" applyAlignment="1">
      <alignment horizontal="left"/>
    </xf>
    <xf numFmtId="0" fontId="0" fillId="13" borderId="103" xfId="0" applyFill="1" applyBorder="1"/>
    <xf numFmtId="0" fontId="1" fillId="0" borderId="0" xfId="0" applyFont="1" applyBorder="1" applyAlignment="1">
      <alignment horizontal="right"/>
    </xf>
    <xf numFmtId="0" fontId="0" fillId="0" borderId="95" xfId="0" applyBorder="1" applyAlignment="1">
      <alignment horizontal="right"/>
    </xf>
    <xf numFmtId="0" fontId="0" fillId="14" borderId="2" xfId="0" applyFill="1" applyBorder="1" applyProtection="1">
      <protection locked="0"/>
    </xf>
    <xf numFmtId="0" fontId="0" fillId="0" borderId="65" xfId="0" applyBorder="1"/>
    <xf numFmtId="0" fontId="0" fillId="0" borderId="102" xfId="0" applyBorder="1"/>
    <xf numFmtId="0" fontId="6" fillId="0" borderId="0" xfId="0" applyFont="1" applyBorder="1" applyAlignment="1">
      <alignment vertical="center" wrapText="1"/>
    </xf>
    <xf numFmtId="0" fontId="29" fillId="0" borderId="0" xfId="0" applyFont="1" applyBorder="1" applyAlignment="1">
      <alignment vertical="center" wrapText="1"/>
    </xf>
    <xf numFmtId="0" fontId="29" fillId="0" borderId="0" xfId="0" applyFont="1" applyBorder="1" applyAlignment="1">
      <alignment vertical="top" wrapText="1"/>
    </xf>
    <xf numFmtId="0" fontId="6" fillId="14" borderId="5" xfId="0" applyFont="1" applyFill="1" applyBorder="1" applyAlignment="1" applyProtection="1">
      <alignment horizontal="center" vertical="center" wrapText="1"/>
      <protection locked="0"/>
    </xf>
    <xf numFmtId="0" fontId="29" fillId="14" borderId="5" xfId="0" applyFont="1" applyFill="1" applyBorder="1" applyAlignment="1" applyProtection="1">
      <alignment horizontal="center" vertical="center" wrapText="1"/>
      <protection locked="0"/>
    </xf>
    <xf numFmtId="0" fontId="29" fillId="14" borderId="5" xfId="0" applyFont="1" applyFill="1" applyBorder="1" applyAlignment="1" applyProtection="1">
      <alignment vertical="center" wrapText="1"/>
      <protection locked="0"/>
    </xf>
    <xf numFmtId="0" fontId="29" fillId="14" borderId="5" xfId="0" applyFont="1" applyFill="1" applyBorder="1" applyAlignment="1" applyProtection="1">
      <alignment horizontal="left" vertical="center" wrapText="1"/>
      <protection locked="0"/>
    </xf>
    <xf numFmtId="0" fontId="6" fillId="0" borderId="131" xfId="0" applyFont="1" applyBorder="1" applyAlignment="1">
      <alignment horizontal="center" vertical="center" wrapText="1"/>
    </xf>
    <xf numFmtId="0" fontId="6" fillId="14" borderId="87" xfId="0" applyFont="1" applyFill="1" applyBorder="1" applyAlignment="1" applyProtection="1">
      <alignment horizontal="center" vertical="center" wrapText="1"/>
      <protection locked="0"/>
    </xf>
    <xf numFmtId="0" fontId="6" fillId="0" borderId="131" xfId="0" applyFont="1" applyBorder="1" applyAlignment="1">
      <alignment vertical="center" wrapText="1"/>
    </xf>
    <xf numFmtId="0" fontId="29" fillId="14" borderId="87" xfId="0" applyFont="1" applyFill="1" applyBorder="1" applyAlignment="1" applyProtection="1">
      <alignment vertical="center" wrapText="1"/>
      <protection locked="0"/>
    </xf>
    <xf numFmtId="0" fontId="6" fillId="0" borderId="132" xfId="0" applyFont="1" applyBorder="1" applyAlignment="1">
      <alignment vertical="center" wrapText="1"/>
    </xf>
    <xf numFmtId="0" fontId="29" fillId="14" borderId="2" xfId="0" applyFont="1" applyFill="1" applyBorder="1" applyAlignment="1" applyProtection="1">
      <alignment vertical="center" wrapText="1"/>
      <protection locked="0"/>
    </xf>
    <xf numFmtId="0" fontId="29" fillId="14" borderId="98" xfId="0" applyFont="1" applyFill="1" applyBorder="1" applyAlignment="1" applyProtection="1">
      <alignment vertical="center" wrapText="1"/>
      <protection locked="0"/>
    </xf>
    <xf numFmtId="0" fontId="9" fillId="0" borderId="0" xfId="0" applyFont="1" applyBorder="1" applyAlignment="1">
      <alignment vertical="center" wrapText="1"/>
    </xf>
    <xf numFmtId="0" fontId="23" fillId="0" borderId="5" xfId="0" applyFont="1" applyBorder="1" applyAlignment="1">
      <alignment vertical="center" wrapText="1"/>
    </xf>
    <xf numFmtId="0" fontId="23" fillId="0" borderId="0" xfId="0" applyFont="1" applyBorder="1" applyAlignment="1">
      <alignment vertical="center" wrapText="1"/>
    </xf>
    <xf numFmtId="0" fontId="3" fillId="0" borderId="0" xfId="0" applyFont="1"/>
    <xf numFmtId="0" fontId="3" fillId="14" borderId="5" xfId="0" applyFont="1" applyFill="1" applyBorder="1" applyProtection="1">
      <protection locked="0"/>
    </xf>
    <xf numFmtId="0" fontId="23" fillId="14" borderId="5" xfId="0" applyFont="1" applyFill="1" applyBorder="1" applyAlignment="1" applyProtection="1">
      <alignment vertical="center" wrapText="1"/>
      <protection locked="0"/>
    </xf>
    <xf numFmtId="0" fontId="3" fillId="0" borderId="0" xfId="0" applyFont="1" applyBorder="1"/>
    <xf numFmtId="0" fontId="3" fillId="0" borderId="0" xfId="0" applyFont="1" applyBorder="1" applyAlignment="1">
      <alignment vertical="center" wrapText="1"/>
    </xf>
    <xf numFmtId="0" fontId="46" fillId="0" borderId="0" xfId="0" applyFont="1" applyAlignment="1">
      <alignment vertical="center" wrapText="1"/>
    </xf>
    <xf numFmtId="0" fontId="46" fillId="0" borderId="0" xfId="0" applyFont="1" applyAlignment="1">
      <alignment horizontal="left" vertical="center" wrapText="1" indent="3"/>
    </xf>
    <xf numFmtId="0" fontId="9" fillId="13" borderId="0" xfId="0" applyFont="1" applyFill="1" applyBorder="1" applyAlignment="1">
      <alignment vertical="center" wrapText="1"/>
    </xf>
    <xf numFmtId="0" fontId="3" fillId="14" borderId="5" xfId="0" applyFont="1" applyFill="1" applyBorder="1" applyAlignment="1" applyProtection="1">
      <alignment vertical="center" wrapText="1"/>
      <protection locked="0"/>
    </xf>
    <xf numFmtId="0" fontId="9" fillId="14" borderId="5" xfId="0" applyFont="1" applyFill="1" applyBorder="1" applyAlignment="1" applyProtection="1">
      <alignment vertical="center" wrapText="1"/>
      <protection locked="0"/>
    </xf>
    <xf numFmtId="0" fontId="9" fillId="0" borderId="5" xfId="0" applyFont="1" applyBorder="1" applyAlignment="1">
      <alignment vertical="center" wrapText="1"/>
    </xf>
    <xf numFmtId="0" fontId="9" fillId="0" borderId="5" xfId="0" applyFont="1" applyBorder="1" applyAlignment="1">
      <alignment horizontal="justify" vertical="center" wrapText="1"/>
    </xf>
    <xf numFmtId="0" fontId="1" fillId="0" borderId="0" xfId="0" applyFont="1" applyBorder="1" applyAlignment="1">
      <alignment vertical="center" wrapText="1"/>
    </xf>
    <xf numFmtId="0" fontId="1" fillId="0" borderId="28" xfId="0" applyFont="1" applyBorder="1" applyAlignment="1">
      <alignment vertical="center" wrapText="1"/>
    </xf>
    <xf numFmtId="44" fontId="0" fillId="14" borderId="5" xfId="2" applyFont="1" applyFill="1" applyBorder="1" applyAlignment="1" applyProtection="1">
      <alignment horizontal="center"/>
      <protection locked="0"/>
    </xf>
    <xf numFmtId="44" fontId="0" fillId="14" borderId="87" xfId="2" applyFont="1" applyFill="1" applyBorder="1" applyAlignment="1" applyProtection="1">
      <alignment horizontal="center"/>
      <protection locked="0"/>
    </xf>
    <xf numFmtId="0" fontId="3" fillId="0" borderId="85" xfId="0" applyFont="1" applyBorder="1" applyAlignment="1">
      <alignment horizontal="left"/>
    </xf>
    <xf numFmtId="0" fontId="3" fillId="0" borderId="96" xfId="0" applyFont="1" applyBorder="1" applyAlignment="1">
      <alignment horizontal="left"/>
    </xf>
    <xf numFmtId="0" fontId="3" fillId="0" borderId="97" xfId="0" applyFont="1" applyBorder="1" applyAlignment="1">
      <alignment horizontal="left"/>
    </xf>
    <xf numFmtId="0" fontId="3" fillId="0" borderId="94" xfId="0" applyFont="1" applyBorder="1" applyAlignment="1">
      <alignment horizontal="center"/>
    </xf>
    <xf numFmtId="0" fontId="3" fillId="0" borderId="130" xfId="0" applyFont="1" applyBorder="1" applyAlignment="1">
      <alignment horizontal="center"/>
    </xf>
    <xf numFmtId="0" fontId="3" fillId="0" borderId="129" xfId="0" applyFont="1" applyBorder="1" applyAlignment="1">
      <alignment horizontal="center"/>
    </xf>
    <xf numFmtId="0" fontId="3" fillId="0" borderId="128" xfId="0" applyFont="1" applyBorder="1" applyAlignment="1">
      <alignment horizontal="center"/>
    </xf>
    <xf numFmtId="0" fontId="3" fillId="0" borderId="0" xfId="0" applyFont="1" applyBorder="1" applyAlignment="1">
      <alignment horizontal="center"/>
    </xf>
    <xf numFmtId="0" fontId="3" fillId="0" borderId="103" xfId="0" applyFont="1" applyBorder="1" applyAlignment="1">
      <alignment horizontal="center"/>
    </xf>
    <xf numFmtId="0" fontId="0" fillId="14" borderId="5" xfId="0" applyFill="1" applyBorder="1" applyAlignment="1" applyProtection="1">
      <alignment horizontal="left"/>
      <protection locked="0"/>
    </xf>
    <xf numFmtId="0" fontId="0" fillId="14" borderId="87" xfId="0" applyFill="1" applyBorder="1" applyAlignment="1" applyProtection="1">
      <alignment horizontal="left"/>
      <protection locked="0"/>
    </xf>
    <xf numFmtId="0" fontId="0" fillId="14" borderId="131" xfId="0" applyFill="1" applyBorder="1" applyAlignment="1" applyProtection="1">
      <alignment horizontal="center"/>
      <protection locked="0"/>
    </xf>
    <xf numFmtId="0" fontId="0" fillId="14" borderId="5" xfId="0" applyFill="1" applyBorder="1" applyAlignment="1" applyProtection="1">
      <alignment horizontal="center"/>
      <protection locked="0"/>
    </xf>
    <xf numFmtId="0" fontId="0" fillId="14" borderId="87" xfId="0" applyFill="1" applyBorder="1" applyAlignment="1" applyProtection="1">
      <alignment horizontal="center"/>
      <protection locked="0"/>
    </xf>
    <xf numFmtId="0" fontId="0" fillId="14" borderId="5" xfId="0" applyFill="1" applyBorder="1" applyAlignment="1" applyProtection="1">
      <alignment horizontal="center" wrapText="1"/>
      <protection locked="0"/>
    </xf>
    <xf numFmtId="0" fontId="0" fillId="14" borderId="87" xfId="0" applyFill="1" applyBorder="1" applyAlignment="1" applyProtection="1">
      <alignment horizontal="center" wrapText="1"/>
      <protection locked="0"/>
    </xf>
    <xf numFmtId="0" fontId="1" fillId="14" borderId="5" xfId="0" applyFont="1" applyFill="1" applyBorder="1" applyAlignment="1" applyProtection="1">
      <alignment horizontal="center" wrapText="1"/>
      <protection locked="0"/>
    </xf>
    <xf numFmtId="0" fontId="1" fillId="14" borderId="87" xfId="0" applyFont="1" applyFill="1" applyBorder="1" applyAlignment="1" applyProtection="1">
      <alignment horizontal="center" wrapText="1"/>
      <protection locked="0"/>
    </xf>
    <xf numFmtId="0" fontId="0" fillId="14" borderId="11" xfId="0" applyFill="1" applyBorder="1" applyAlignment="1" applyProtection="1">
      <alignment horizontal="center"/>
      <protection locked="0"/>
    </xf>
    <xf numFmtId="0" fontId="1" fillId="0" borderId="128" xfId="0" applyFont="1" applyBorder="1" applyAlignment="1">
      <alignment horizontal="left" wrapText="1"/>
    </xf>
    <xf numFmtId="0" fontId="0" fillId="0" borderId="0" xfId="0" applyBorder="1" applyAlignment="1">
      <alignment horizontal="left" wrapText="1"/>
    </xf>
    <xf numFmtId="0" fontId="0" fillId="0" borderId="103" xfId="0" applyBorder="1" applyAlignment="1">
      <alignment horizontal="left" wrapText="1"/>
    </xf>
    <xf numFmtId="0" fontId="1" fillId="14" borderId="5" xfId="0" applyFont="1" applyFill="1" applyBorder="1" applyAlignment="1" applyProtection="1">
      <alignment horizontal="left"/>
      <protection locked="0"/>
    </xf>
    <xf numFmtId="0" fontId="1" fillId="14" borderId="87" xfId="0" applyFont="1" applyFill="1" applyBorder="1" applyAlignment="1" applyProtection="1">
      <alignment horizontal="left"/>
      <protection locked="0"/>
    </xf>
    <xf numFmtId="44" fontId="0" fillId="14" borderId="27" xfId="2" applyFont="1" applyFill="1" applyBorder="1" applyAlignment="1" applyProtection="1">
      <alignment horizontal="center"/>
      <protection locked="0"/>
    </xf>
    <xf numFmtId="44" fontId="0" fillId="14" borderId="10" xfId="2" applyFont="1" applyFill="1" applyBorder="1" applyAlignment="1" applyProtection="1">
      <alignment horizontal="center"/>
      <protection locked="0"/>
    </xf>
    <xf numFmtId="0" fontId="0" fillId="14" borderId="27" xfId="0" applyFill="1" applyBorder="1" applyAlignment="1" applyProtection="1">
      <alignment horizontal="center"/>
      <protection locked="0"/>
    </xf>
    <xf numFmtId="0" fontId="0" fillId="14" borderId="24" xfId="0" applyFill="1" applyBorder="1" applyAlignment="1" applyProtection="1">
      <alignment horizontal="center"/>
      <protection locked="0"/>
    </xf>
    <xf numFmtId="0" fontId="0" fillId="14" borderId="10" xfId="0" applyFill="1" applyBorder="1" applyAlignment="1" applyProtection="1">
      <alignment horizontal="center"/>
      <protection locked="0"/>
    </xf>
    <xf numFmtId="0" fontId="1" fillId="14" borderId="5" xfId="0" applyFont="1" applyFill="1" applyBorder="1" applyAlignment="1" applyProtection="1">
      <alignment horizontal="center"/>
      <protection locked="0"/>
    </xf>
    <xf numFmtId="0" fontId="1" fillId="14" borderId="87" xfId="0" applyFont="1" applyFill="1" applyBorder="1" applyAlignment="1" applyProtection="1">
      <alignment horizontal="center"/>
      <protection locked="0"/>
    </xf>
    <xf numFmtId="0" fontId="0" fillId="14" borderId="133" xfId="0" applyFill="1" applyBorder="1" applyAlignment="1" applyProtection="1">
      <alignment horizontal="center"/>
      <protection locked="0"/>
    </xf>
    <xf numFmtId="0" fontId="1" fillId="0" borderId="0" xfId="0" applyFont="1" applyBorder="1" applyAlignment="1">
      <alignment horizontal="left" wrapText="1"/>
    </xf>
    <xf numFmtId="0" fontId="1" fillId="0" borderId="103" xfId="0" applyFont="1" applyBorder="1" applyAlignment="1">
      <alignment horizontal="left" wrapText="1"/>
    </xf>
    <xf numFmtId="2" fontId="0" fillId="12" borderId="11" xfId="0" applyNumberFormat="1" applyFill="1" applyBorder="1" applyAlignment="1"/>
    <xf numFmtId="2" fontId="0" fillId="0" borderId="12" xfId="0" applyNumberFormat="1" applyBorder="1" applyAlignment="1"/>
    <xf numFmtId="0" fontId="1" fillId="12" borderId="11" xfId="0" applyFont="1" applyFill="1" applyBorder="1" applyAlignment="1">
      <alignment wrapText="1"/>
    </xf>
    <xf numFmtId="0" fontId="0" fillId="0" borderId="12" xfId="0" applyBorder="1" applyAlignment="1">
      <alignment wrapText="1"/>
    </xf>
    <xf numFmtId="0" fontId="1" fillId="12" borderId="59" xfId="0" applyFont="1" applyFill="1" applyBorder="1" applyAlignment="1">
      <alignment horizontal="left" vertical="center" wrapText="1"/>
    </xf>
    <xf numFmtId="0" fontId="0" fillId="12" borderId="66" xfId="0" applyFill="1" applyBorder="1" applyAlignment="1">
      <alignment horizontal="left" vertical="center" wrapText="1"/>
    </xf>
    <xf numFmtId="0" fontId="0" fillId="12" borderId="11" xfId="0" applyFill="1" applyBorder="1" applyAlignment="1"/>
    <xf numFmtId="0" fontId="0" fillId="0" borderId="12" xfId="0" applyBorder="1" applyAlignment="1"/>
    <xf numFmtId="0" fontId="3" fillId="0" borderId="0" xfId="0" applyFont="1" applyAlignment="1">
      <alignment horizontal="left"/>
    </xf>
    <xf numFmtId="0" fontId="15" fillId="5" borderId="40" xfId="0" applyFont="1" applyFill="1" applyBorder="1" applyAlignment="1" applyProtection="1">
      <alignment horizontal="center" vertical="top"/>
    </xf>
    <xf numFmtId="0" fontId="15" fillId="5" borderId="31" xfId="0" applyFont="1" applyFill="1" applyBorder="1" applyAlignment="1" applyProtection="1">
      <alignment horizontal="center" vertical="top"/>
    </xf>
    <xf numFmtId="0" fontId="0" fillId="0" borderId="0" xfId="0" applyAlignment="1" applyProtection="1">
      <alignment horizontal="left"/>
    </xf>
    <xf numFmtId="0" fontId="5" fillId="0" borderId="96" xfId="0" applyFont="1" applyFill="1" applyBorder="1" applyAlignment="1" applyProtection="1">
      <alignment horizontal="left"/>
    </xf>
    <xf numFmtId="0" fontId="5" fillId="0" borderId="97" xfId="0" applyFont="1" applyFill="1" applyBorder="1" applyAlignment="1" applyProtection="1">
      <alignment horizontal="left"/>
    </xf>
    <xf numFmtId="0" fontId="3" fillId="0" borderId="0" xfId="0" applyFont="1" applyAlignment="1" applyProtection="1">
      <alignment horizontal="center"/>
    </xf>
    <xf numFmtId="0" fontId="3" fillId="0" borderId="0" xfId="0" applyFont="1" applyBorder="1" applyAlignment="1" applyProtection="1">
      <alignment horizontal="center"/>
    </xf>
    <xf numFmtId="0" fontId="19" fillId="0" borderId="0" xfId="0" applyFont="1" applyAlignment="1" applyProtection="1">
      <alignment horizontal="left" wrapText="1"/>
    </xf>
    <xf numFmtId="0" fontId="12" fillId="0" borderId="0" xfId="3" applyFont="1" applyBorder="1" applyAlignment="1" applyProtection="1">
      <alignment horizontal="center" vertical="top" wrapText="1"/>
    </xf>
    <xf numFmtId="0" fontId="0" fillId="0" borderId="0" xfId="0" applyAlignment="1" applyProtection="1">
      <alignment vertical="top" wrapText="1"/>
    </xf>
    <xf numFmtId="0" fontId="27" fillId="0" borderId="21" xfId="3" applyFont="1" applyBorder="1" applyAlignment="1" applyProtection="1">
      <alignment horizontal="left" wrapText="1"/>
    </xf>
    <xf numFmtId="0" fontId="0" fillId="0" borderId="21" xfId="0" applyBorder="1" applyAlignment="1">
      <alignment wrapText="1"/>
    </xf>
    <xf numFmtId="0" fontId="5" fillId="0" borderId="0" xfId="0" applyFont="1" applyFill="1" applyBorder="1" applyAlignment="1" applyProtection="1">
      <alignment horizontal="center"/>
    </xf>
    <xf numFmtId="165" fontId="26" fillId="0" borderId="83" xfId="3" applyNumberFormat="1" applyFont="1" applyBorder="1" applyAlignment="1" applyProtection="1">
      <alignment horizontal="center" vertical="center" wrapText="1"/>
    </xf>
    <xf numFmtId="165" fontId="26" fillId="0" borderId="84" xfId="3" applyNumberFormat="1" applyFont="1" applyBorder="1" applyAlignment="1" applyProtection="1">
      <alignment horizontal="center" vertical="center" wrapText="1"/>
    </xf>
    <xf numFmtId="0" fontId="1" fillId="0" borderId="0" xfId="3" applyFont="1" applyBorder="1" applyAlignment="1" applyProtection="1">
      <alignment horizontal="left" wrapText="1"/>
    </xf>
    <xf numFmtId="0" fontId="5" fillId="0" borderId="0" xfId="0" applyFont="1" applyFill="1" applyBorder="1" applyAlignment="1" applyProtection="1">
      <alignment horizontal="left"/>
    </xf>
    <xf numFmtId="0" fontId="10" fillId="0" borderId="27" xfId="3" applyFont="1" applyBorder="1" applyAlignment="1" applyProtection="1">
      <alignment horizontal="right"/>
    </xf>
    <xf numFmtId="0" fontId="10" fillId="0" borderId="24" xfId="3" applyFont="1" applyBorder="1" applyAlignment="1" applyProtection="1">
      <alignment horizontal="right"/>
    </xf>
    <xf numFmtId="0" fontId="10" fillId="0" borderId="10" xfId="3" applyFont="1" applyBorder="1" applyAlignment="1" applyProtection="1">
      <alignment horizontal="right"/>
    </xf>
    <xf numFmtId="0" fontId="3" fillId="0" borderId="41" xfId="3" applyFont="1" applyBorder="1" applyAlignment="1" applyProtection="1">
      <alignment horizontal="left" wrapText="1"/>
    </xf>
    <xf numFmtId="0" fontId="3" fillId="0" borderId="75" xfId="3" applyFont="1" applyBorder="1" applyAlignment="1" applyProtection="1">
      <alignment horizontal="left" wrapText="1"/>
    </xf>
    <xf numFmtId="165" fontId="6" fillId="0" borderId="80" xfId="3" applyNumberFormat="1" applyFont="1" applyBorder="1" applyAlignment="1" applyProtection="1">
      <alignment horizontal="center" wrapText="1"/>
    </xf>
    <xf numFmtId="165" fontId="6" fillId="0" borderId="55" xfId="3" applyNumberFormat="1" applyFont="1" applyBorder="1" applyAlignment="1" applyProtection="1">
      <alignment horizontal="center" wrapText="1"/>
    </xf>
    <xf numFmtId="0" fontId="25" fillId="0" borderId="25" xfId="3" applyFont="1" applyBorder="1" applyAlignment="1" applyProtection="1">
      <alignment horizontal="left" vertical="center" wrapText="1"/>
    </xf>
    <xf numFmtId="0" fontId="25" fillId="0" borderId="16" xfId="3" applyFont="1" applyBorder="1" applyAlignment="1" applyProtection="1">
      <alignment horizontal="left" vertical="center" wrapText="1"/>
    </xf>
    <xf numFmtId="0" fontId="12" fillId="0" borderId="0" xfId="3" applyFont="1" applyBorder="1" applyAlignment="1" applyProtection="1">
      <alignment horizontal="center" wrapText="1"/>
    </xf>
    <xf numFmtId="0" fontId="0" fillId="0" borderId="0" xfId="0" applyAlignment="1" applyProtection="1">
      <alignment wrapText="1"/>
    </xf>
    <xf numFmtId="0" fontId="33" fillId="0" borderId="0" xfId="3" applyFont="1" applyFill="1" applyBorder="1" applyAlignment="1" applyProtection="1">
      <alignment horizontal="center" wrapText="1"/>
    </xf>
    <xf numFmtId="0" fontId="0" fillId="0" borderId="0" xfId="0" applyAlignment="1" applyProtection="1">
      <alignment horizontal="center" wrapText="1"/>
    </xf>
    <xf numFmtId="0" fontId="12" fillId="2" borderId="27" xfId="3" applyFont="1" applyFill="1" applyBorder="1" applyAlignment="1" applyProtection="1">
      <alignment horizontal="center"/>
      <protection locked="0"/>
    </xf>
    <xf numFmtId="0" fontId="12" fillId="2" borderId="56" xfId="3" applyFont="1" applyFill="1" applyBorder="1" applyAlignment="1" applyProtection="1">
      <alignment horizontal="center"/>
      <protection locked="0"/>
    </xf>
    <xf numFmtId="0" fontId="12" fillId="2" borderId="83" xfId="3" applyFont="1" applyFill="1" applyBorder="1" applyAlignment="1" applyProtection="1">
      <alignment horizontal="center"/>
      <protection locked="0"/>
    </xf>
    <xf numFmtId="0" fontId="12" fillId="2" borderId="84" xfId="3" applyFont="1" applyFill="1" applyBorder="1" applyAlignment="1" applyProtection="1">
      <alignment horizontal="center"/>
      <protection locked="0"/>
    </xf>
    <xf numFmtId="0" fontId="27" fillId="0" borderId="1" xfId="3" applyFont="1" applyBorder="1" applyAlignment="1" applyProtection="1">
      <alignment horizontal="left" wrapText="1"/>
    </xf>
    <xf numFmtId="0" fontId="0" fillId="0" borderId="1" xfId="0" applyBorder="1" applyAlignment="1">
      <alignment wrapText="1"/>
    </xf>
    <xf numFmtId="0" fontId="6" fillId="0" borderId="0" xfId="3" applyFont="1" applyBorder="1" applyAlignment="1" applyProtection="1">
      <alignment horizontal="left"/>
    </xf>
    <xf numFmtId="0" fontId="6" fillId="0" borderId="0" xfId="3" applyFont="1" applyBorder="1" applyAlignment="1" applyProtection="1">
      <alignment horizontal="center"/>
    </xf>
    <xf numFmtId="0" fontId="6" fillId="2" borderId="0" xfId="3" applyFont="1" applyFill="1" applyBorder="1" applyAlignment="1" applyProtection="1">
      <alignment horizontal="center"/>
      <protection locked="0"/>
    </xf>
    <xf numFmtId="0" fontId="25" fillId="0" borderId="5" xfId="3" applyFont="1" applyBorder="1" applyAlignment="1" applyProtection="1">
      <alignment horizontal="right" wrapText="1"/>
    </xf>
    <xf numFmtId="0" fontId="0" fillId="0" borderId="5" xfId="0" applyBorder="1" applyAlignment="1">
      <alignment horizontal="right" wrapText="1"/>
    </xf>
    <xf numFmtId="0" fontId="0" fillId="0" borderId="17" xfId="0" applyBorder="1" applyAlignment="1">
      <alignment horizontal="right" wrapText="1"/>
    </xf>
    <xf numFmtId="165" fontId="26" fillId="0" borderId="5" xfId="3" applyNumberFormat="1" applyFont="1" applyBorder="1" applyAlignment="1" applyProtection="1">
      <alignment horizontal="right" wrapText="1"/>
    </xf>
    <xf numFmtId="0" fontId="28" fillId="0" borderId="0" xfId="0" applyFont="1" applyAlignment="1" applyProtection="1">
      <alignment horizontal="left" wrapText="1"/>
    </xf>
    <xf numFmtId="0" fontId="10" fillId="0" borderId="53" xfId="3" applyFont="1" applyBorder="1" applyAlignment="1" applyProtection="1">
      <alignment horizontal="center" wrapText="1"/>
    </xf>
    <xf numFmtId="0" fontId="10" fillId="0" borderId="78" xfId="3" applyFont="1" applyBorder="1" applyAlignment="1" applyProtection="1">
      <alignment horizontal="center" wrapText="1"/>
    </xf>
    <xf numFmtId="0" fontId="0" fillId="0" borderId="0" xfId="0" applyAlignment="1" applyProtection="1">
      <alignment horizontal="left" wrapText="1"/>
    </xf>
    <xf numFmtId="0" fontId="10" fillId="0" borderId="57" xfId="3" applyFont="1" applyBorder="1" applyAlignment="1" applyProtection="1">
      <alignment horizontal="center" wrapText="1"/>
    </xf>
    <xf numFmtId="0" fontId="10" fillId="0" borderId="79" xfId="3" applyFont="1" applyBorder="1" applyAlignment="1" applyProtection="1">
      <alignment horizontal="center" wrapText="1"/>
    </xf>
    <xf numFmtId="0" fontId="10" fillId="0" borderId="76" xfId="3" applyFont="1" applyBorder="1" applyAlignment="1" applyProtection="1">
      <alignment horizontal="center" wrapText="1"/>
    </xf>
    <xf numFmtId="0" fontId="10" fillId="0" borderId="77" xfId="3" applyFont="1" applyBorder="1" applyAlignment="1" applyProtection="1">
      <alignment horizontal="center" wrapText="1"/>
    </xf>
    <xf numFmtId="0" fontId="1" fillId="8" borderId="92" xfId="0" applyFont="1" applyFill="1" applyBorder="1" applyAlignment="1" applyProtection="1">
      <alignment horizontal="center"/>
    </xf>
    <xf numFmtId="0" fontId="1" fillId="8" borderId="19" xfId="0" applyFont="1" applyFill="1" applyBorder="1" applyAlignment="1" applyProtection="1">
      <alignment horizontal="center"/>
    </xf>
    <xf numFmtId="0" fontId="1" fillId="8" borderId="91" xfId="0" applyFont="1" applyFill="1" applyBorder="1" applyAlignment="1" applyProtection="1">
      <alignment horizontal="center"/>
    </xf>
    <xf numFmtId="0" fontId="5" fillId="0" borderId="85" xfId="0" applyFont="1" applyFill="1" applyBorder="1" applyAlignment="1" applyProtection="1">
      <alignment horizontal="left" indent="1"/>
    </xf>
    <xf numFmtId="0" fontId="5" fillId="0" borderId="96" xfId="0" applyFont="1" applyFill="1" applyBorder="1" applyAlignment="1" applyProtection="1">
      <alignment horizontal="left" indent="1"/>
    </xf>
    <xf numFmtId="0" fontId="3" fillId="0" borderId="96" xfId="0" applyFont="1" applyBorder="1" applyAlignment="1" applyProtection="1">
      <alignment horizontal="left"/>
    </xf>
    <xf numFmtId="0" fontId="3" fillId="0" borderId="97" xfId="0" applyFont="1" applyBorder="1" applyAlignment="1" applyProtection="1">
      <alignment horizontal="left"/>
    </xf>
    <xf numFmtId="0" fontId="3" fillId="0" borderId="131" xfId="0" applyFont="1" applyBorder="1" applyAlignment="1">
      <alignment horizontal="center" vertical="center" wrapText="1"/>
    </xf>
    <xf numFmtId="0" fontId="3" fillId="0" borderId="132" xfId="0" applyFont="1" applyBorder="1" applyAlignment="1">
      <alignment horizontal="center" vertical="center" wrapText="1"/>
    </xf>
    <xf numFmtId="0" fontId="45" fillId="14" borderId="87" xfId="0" applyFont="1" applyFill="1" applyBorder="1" applyAlignment="1" applyProtection="1">
      <alignment vertical="center" wrapText="1"/>
      <protection locked="0"/>
    </xf>
    <xf numFmtId="0" fontId="5" fillId="0" borderId="94" xfId="0" applyFont="1" applyFill="1" applyBorder="1" applyAlignment="1" applyProtection="1">
      <alignment horizontal="center"/>
    </xf>
    <xf numFmtId="0" fontId="5" fillId="0" borderId="130" xfId="0" applyFont="1" applyFill="1" applyBorder="1" applyAlignment="1" applyProtection="1">
      <alignment horizontal="center"/>
    </xf>
    <xf numFmtId="0" fontId="5" fillId="0" borderId="129" xfId="0" applyFont="1" applyFill="1" applyBorder="1" applyAlignment="1" applyProtection="1">
      <alignment horizontal="center"/>
    </xf>
    <xf numFmtId="0" fontId="5" fillId="0" borderId="128" xfId="0" applyFont="1" applyFill="1" applyBorder="1" applyAlignment="1" applyProtection="1">
      <alignment horizontal="center"/>
    </xf>
    <xf numFmtId="0" fontId="5" fillId="0" borderId="103" xfId="0" applyFont="1" applyFill="1" applyBorder="1" applyAlignment="1" applyProtection="1">
      <alignment horizontal="center"/>
    </xf>
    <xf numFmtId="0" fontId="5" fillId="0" borderId="96" xfId="0" applyFont="1" applyFill="1" applyBorder="1" applyAlignment="1" applyProtection="1">
      <alignment horizontal="center"/>
    </xf>
    <xf numFmtId="0" fontId="5" fillId="0" borderId="97" xfId="0" applyFont="1" applyFill="1" applyBorder="1" applyAlignment="1" applyProtection="1">
      <alignment horizontal="center"/>
    </xf>
    <xf numFmtId="0" fontId="45" fillId="14" borderId="5" xfId="0" applyFont="1" applyFill="1" applyBorder="1" applyAlignment="1" applyProtection="1">
      <alignment vertical="center" wrapText="1"/>
      <protection locked="0"/>
    </xf>
    <xf numFmtId="0" fontId="1" fillId="0" borderId="5" xfId="0" applyFont="1" applyBorder="1" applyAlignment="1">
      <alignment vertical="center" wrapText="1"/>
    </xf>
    <xf numFmtId="0" fontId="6" fillId="0" borderId="0" xfId="0" applyFont="1" applyBorder="1" applyAlignment="1">
      <alignment horizontal="center" vertical="center" wrapText="1"/>
    </xf>
    <xf numFmtId="0" fontId="6" fillId="0" borderId="21" xfId="0" applyFont="1" applyBorder="1" applyAlignment="1">
      <alignment horizontal="center" vertical="center" wrapText="1"/>
    </xf>
    <xf numFmtId="0" fontId="6" fillId="0" borderId="128" xfId="0" applyFont="1" applyBorder="1" applyAlignment="1">
      <alignment horizontal="center" vertical="center" wrapText="1"/>
    </xf>
    <xf numFmtId="0" fontId="6" fillId="0" borderId="103" xfId="0" applyFont="1" applyBorder="1" applyAlignment="1">
      <alignment horizontal="center" vertical="center" wrapText="1"/>
    </xf>
    <xf numFmtId="0" fontId="9" fillId="14" borderId="59" xfId="0" applyFont="1" applyFill="1" applyBorder="1" applyAlignment="1" applyProtection="1">
      <alignment horizontal="center" vertical="center"/>
      <protection locked="0"/>
    </xf>
    <xf numFmtId="0" fontId="9" fillId="14" borderId="40" xfId="0" applyFont="1" applyFill="1" applyBorder="1" applyAlignment="1" applyProtection="1">
      <alignment horizontal="center" vertical="center"/>
      <protection locked="0"/>
    </xf>
    <xf numFmtId="0" fontId="9" fillId="14" borderId="31" xfId="0" applyFont="1" applyFill="1" applyBorder="1" applyAlignment="1" applyProtection="1">
      <alignment horizontal="center" vertical="center"/>
      <protection locked="0"/>
    </xf>
    <xf numFmtId="0" fontId="9" fillId="14" borderId="66" xfId="0" applyFont="1" applyFill="1" applyBorder="1" applyAlignment="1" applyProtection="1">
      <alignment horizontal="center" vertical="center"/>
      <protection locked="0"/>
    </xf>
    <xf numFmtId="0" fontId="9" fillId="14" borderId="21" xfId="0" applyFont="1" applyFill="1" applyBorder="1" applyAlignment="1" applyProtection="1">
      <alignment horizontal="center" vertical="center"/>
      <protection locked="0"/>
    </xf>
    <xf numFmtId="0" fontId="9" fillId="14" borderId="4" xfId="0" applyFont="1" applyFill="1" applyBorder="1" applyAlignment="1" applyProtection="1">
      <alignment horizontal="center" vertical="center"/>
      <protection locked="0"/>
    </xf>
    <xf numFmtId="0" fontId="9" fillId="0" borderId="0" xfId="0" applyFont="1" applyBorder="1" applyAlignment="1">
      <alignment vertical="center" wrapText="1"/>
    </xf>
  </cellXfs>
  <cellStyles count="5">
    <cellStyle name="Comma" xfId="1" builtinId="3"/>
    <cellStyle name="Currency" xfId="2" builtinId="4"/>
    <cellStyle name="Normal" xfId="0" builtinId="0"/>
    <cellStyle name="Normal_unit information table" xfId="3" xr:uid="{00000000-0005-0000-0000-000003000000}"/>
    <cellStyle name="Percent" xfId="4" builtinId="5"/>
  </cellStyles>
  <dxfs count="0"/>
  <tableStyles count="0" defaultTableStyle="TableStyleMedium2"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trlProps/ctrlProp1.xml><?xml version="1.0" encoding="utf-8"?>
<formControlPr xmlns="http://schemas.microsoft.com/office/spreadsheetml/2009/9/main" objectType="CheckBox" fmlaLink="$N$17" lockText="1" noThreeD="1"/>
</file>

<file path=xl/ctrlProps/ctrlProp10.xml><?xml version="1.0" encoding="utf-8"?>
<formControlPr xmlns="http://schemas.microsoft.com/office/spreadsheetml/2009/9/main" objectType="CheckBox" fmlaLink="$N$19" lockText="1" noThreeD="1"/>
</file>

<file path=xl/ctrlProps/ctrlProp11.xml><?xml version="1.0" encoding="utf-8"?>
<formControlPr xmlns="http://schemas.microsoft.com/office/spreadsheetml/2009/9/main" objectType="CheckBox" fmlaLink="$O$19" lockText="1" noThreeD="1"/>
</file>

<file path=xl/ctrlProps/ctrlProp12.xml><?xml version="1.0" encoding="utf-8"?>
<formControlPr xmlns="http://schemas.microsoft.com/office/spreadsheetml/2009/9/main" objectType="CheckBox" fmlaLink="$P$19" lockText="1" noThreeD="1"/>
</file>

<file path=xl/ctrlProps/ctrlProp13.xml><?xml version="1.0" encoding="utf-8"?>
<formControlPr xmlns="http://schemas.microsoft.com/office/spreadsheetml/2009/9/main" objectType="CheckBox" fmlaLink="$Q$19" lockText="1" noThreeD="1"/>
</file>

<file path=xl/ctrlProps/ctrlProp14.xml><?xml version="1.0" encoding="utf-8"?>
<formControlPr xmlns="http://schemas.microsoft.com/office/spreadsheetml/2009/9/main" objectType="CheckBox" fmlaLink="$N$20" lockText="1" noThreeD="1"/>
</file>

<file path=xl/ctrlProps/ctrlProp15.xml><?xml version="1.0" encoding="utf-8"?>
<formControlPr xmlns="http://schemas.microsoft.com/office/spreadsheetml/2009/9/main" objectType="CheckBox" fmlaLink="$O$20" lockText="1" noThreeD="1"/>
</file>

<file path=xl/ctrlProps/ctrlProp16.xml><?xml version="1.0" encoding="utf-8"?>
<formControlPr xmlns="http://schemas.microsoft.com/office/spreadsheetml/2009/9/main" objectType="CheckBox" fmlaLink="$P$20" lockText="1" noThreeD="1"/>
</file>

<file path=xl/ctrlProps/ctrlProp17.xml><?xml version="1.0" encoding="utf-8"?>
<formControlPr xmlns="http://schemas.microsoft.com/office/spreadsheetml/2009/9/main" objectType="CheckBox" fmlaLink="$Q$20" lockText="1" noThreeD="1"/>
</file>

<file path=xl/ctrlProps/ctrlProp18.xml><?xml version="1.0" encoding="utf-8"?>
<formControlPr xmlns="http://schemas.microsoft.com/office/spreadsheetml/2009/9/main" objectType="CheckBox" fmlaLink="$N$21" lockText="1" noThreeD="1"/>
</file>

<file path=xl/ctrlProps/ctrlProp19.xml><?xml version="1.0" encoding="utf-8"?>
<formControlPr xmlns="http://schemas.microsoft.com/office/spreadsheetml/2009/9/main" objectType="CheckBox" fmlaLink="$O$21" lockText="1" noThreeD="1"/>
</file>

<file path=xl/ctrlProps/ctrlProp2.xml><?xml version="1.0" encoding="utf-8"?>
<formControlPr xmlns="http://schemas.microsoft.com/office/spreadsheetml/2009/9/main" objectType="CheckBox" fmlaLink="$O$17" lockText="1" noThreeD="1"/>
</file>

<file path=xl/ctrlProps/ctrlProp20.xml><?xml version="1.0" encoding="utf-8"?>
<formControlPr xmlns="http://schemas.microsoft.com/office/spreadsheetml/2009/9/main" objectType="CheckBox" fmlaLink="$P$21" lockText="1" noThreeD="1"/>
</file>

<file path=xl/ctrlProps/ctrlProp21.xml><?xml version="1.0" encoding="utf-8"?>
<formControlPr xmlns="http://schemas.microsoft.com/office/spreadsheetml/2009/9/main" objectType="CheckBox" fmlaLink="$Q$21" lockText="1" noThreeD="1"/>
</file>

<file path=xl/ctrlProps/ctrlProp22.xml><?xml version="1.0" encoding="utf-8"?>
<formControlPr xmlns="http://schemas.microsoft.com/office/spreadsheetml/2009/9/main" objectType="CheckBox" fmlaLink="$N$22" lockText="1" noThreeD="1"/>
</file>

<file path=xl/ctrlProps/ctrlProp23.xml><?xml version="1.0" encoding="utf-8"?>
<formControlPr xmlns="http://schemas.microsoft.com/office/spreadsheetml/2009/9/main" objectType="CheckBox" fmlaLink="$O$22" lockText="1" noThreeD="1"/>
</file>

<file path=xl/ctrlProps/ctrlProp24.xml><?xml version="1.0" encoding="utf-8"?>
<formControlPr xmlns="http://schemas.microsoft.com/office/spreadsheetml/2009/9/main" objectType="CheckBox" fmlaLink="$P$22" lockText="1" noThreeD="1"/>
</file>

<file path=xl/ctrlProps/ctrlProp25.xml><?xml version="1.0" encoding="utf-8"?>
<formControlPr xmlns="http://schemas.microsoft.com/office/spreadsheetml/2009/9/main" objectType="CheckBox" fmlaLink="$Q$22" lockText="1" noThreeD="1"/>
</file>

<file path=xl/ctrlProps/ctrlProp26.xml><?xml version="1.0" encoding="utf-8"?>
<formControlPr xmlns="http://schemas.microsoft.com/office/spreadsheetml/2009/9/main" objectType="CheckBox" fmlaLink="$N$23" lockText="1" noThreeD="1"/>
</file>

<file path=xl/ctrlProps/ctrlProp27.xml><?xml version="1.0" encoding="utf-8"?>
<formControlPr xmlns="http://schemas.microsoft.com/office/spreadsheetml/2009/9/main" objectType="CheckBox" fmlaLink="$O$23" lockText="1" noThreeD="1"/>
</file>

<file path=xl/ctrlProps/ctrlProp28.xml><?xml version="1.0" encoding="utf-8"?>
<formControlPr xmlns="http://schemas.microsoft.com/office/spreadsheetml/2009/9/main" objectType="CheckBox" fmlaLink="$P$23" lockText="1" noThreeD="1"/>
</file>

<file path=xl/ctrlProps/ctrlProp29.xml><?xml version="1.0" encoding="utf-8"?>
<formControlPr xmlns="http://schemas.microsoft.com/office/spreadsheetml/2009/9/main" objectType="CheckBox" fmlaLink="$Q$23" lockText="1" noThreeD="1"/>
</file>

<file path=xl/ctrlProps/ctrlProp3.xml><?xml version="1.0" encoding="utf-8"?>
<formControlPr xmlns="http://schemas.microsoft.com/office/spreadsheetml/2009/9/main" objectType="CheckBox" fmlaLink="$P$17" lockText="1" noThreeD="1"/>
</file>

<file path=xl/ctrlProps/ctrlProp30.xml><?xml version="1.0" encoding="utf-8"?>
<formControlPr xmlns="http://schemas.microsoft.com/office/spreadsheetml/2009/9/main" objectType="CheckBox" fmlaLink="$N$24" lockText="1" noThreeD="1"/>
</file>

<file path=xl/ctrlProps/ctrlProp31.xml><?xml version="1.0" encoding="utf-8"?>
<formControlPr xmlns="http://schemas.microsoft.com/office/spreadsheetml/2009/9/main" objectType="CheckBox" fmlaLink="$O$24" lockText="1" noThreeD="1"/>
</file>

<file path=xl/ctrlProps/ctrlProp32.xml><?xml version="1.0" encoding="utf-8"?>
<formControlPr xmlns="http://schemas.microsoft.com/office/spreadsheetml/2009/9/main" objectType="CheckBox" fmlaLink="$P$24" lockText="1" noThreeD="1"/>
</file>

<file path=xl/ctrlProps/ctrlProp33.xml><?xml version="1.0" encoding="utf-8"?>
<formControlPr xmlns="http://schemas.microsoft.com/office/spreadsheetml/2009/9/main" objectType="CheckBox" fmlaLink="$Q$24" lockText="1" noThreeD="1"/>
</file>

<file path=xl/ctrlProps/ctrlProp34.xml><?xml version="1.0" encoding="utf-8"?>
<formControlPr xmlns="http://schemas.microsoft.com/office/spreadsheetml/2009/9/main" objectType="CheckBox" fmlaLink="$N$25" lockText="1" noThreeD="1"/>
</file>

<file path=xl/ctrlProps/ctrlProp35.xml><?xml version="1.0" encoding="utf-8"?>
<formControlPr xmlns="http://schemas.microsoft.com/office/spreadsheetml/2009/9/main" objectType="CheckBox" fmlaLink="$O$25" lockText="1" noThreeD="1"/>
</file>

<file path=xl/ctrlProps/ctrlProp36.xml><?xml version="1.0" encoding="utf-8"?>
<formControlPr xmlns="http://schemas.microsoft.com/office/spreadsheetml/2009/9/main" objectType="CheckBox" fmlaLink="$P$25" lockText="1" noThreeD="1"/>
</file>

<file path=xl/ctrlProps/ctrlProp37.xml><?xml version="1.0" encoding="utf-8"?>
<formControlPr xmlns="http://schemas.microsoft.com/office/spreadsheetml/2009/9/main" objectType="CheckBox" fmlaLink="$Q$25" lockText="1" noThreeD="1"/>
</file>

<file path=xl/ctrlProps/ctrlProp38.xml><?xml version="1.0" encoding="utf-8"?>
<formControlPr xmlns="http://schemas.microsoft.com/office/spreadsheetml/2009/9/main" objectType="CheckBox" fmlaLink="$N$26" lockText="1" noThreeD="1"/>
</file>

<file path=xl/ctrlProps/ctrlProp39.xml><?xml version="1.0" encoding="utf-8"?>
<formControlPr xmlns="http://schemas.microsoft.com/office/spreadsheetml/2009/9/main" objectType="CheckBox" fmlaLink="$O$26" lockText="1" noThreeD="1"/>
</file>

<file path=xl/ctrlProps/ctrlProp4.xml><?xml version="1.0" encoding="utf-8"?>
<formControlPr xmlns="http://schemas.microsoft.com/office/spreadsheetml/2009/9/main" objectType="CheckBox" fmlaLink="$Q$17" lockText="1" noThreeD="1"/>
</file>

<file path=xl/ctrlProps/ctrlProp40.xml><?xml version="1.0" encoding="utf-8"?>
<formControlPr xmlns="http://schemas.microsoft.com/office/spreadsheetml/2009/9/main" objectType="CheckBox" fmlaLink="$P$26" lockText="1" noThreeD="1"/>
</file>

<file path=xl/ctrlProps/ctrlProp41.xml><?xml version="1.0" encoding="utf-8"?>
<formControlPr xmlns="http://schemas.microsoft.com/office/spreadsheetml/2009/9/main" objectType="CheckBox" fmlaLink="$Q$26" lockText="1" noThreeD="1"/>
</file>

<file path=xl/ctrlProps/ctrlProp42.xml><?xml version="1.0" encoding="utf-8"?>
<formControlPr xmlns="http://schemas.microsoft.com/office/spreadsheetml/2009/9/main" objectType="CheckBox" fmlaLink="$N$27" lockText="1" noThreeD="1"/>
</file>

<file path=xl/ctrlProps/ctrlProp43.xml><?xml version="1.0" encoding="utf-8"?>
<formControlPr xmlns="http://schemas.microsoft.com/office/spreadsheetml/2009/9/main" objectType="CheckBox" fmlaLink="$O$27" lockText="1" noThreeD="1"/>
</file>

<file path=xl/ctrlProps/ctrlProp44.xml><?xml version="1.0" encoding="utf-8"?>
<formControlPr xmlns="http://schemas.microsoft.com/office/spreadsheetml/2009/9/main" objectType="CheckBox" fmlaLink="$P$27" lockText="1" noThreeD="1"/>
</file>

<file path=xl/ctrlProps/ctrlProp45.xml><?xml version="1.0" encoding="utf-8"?>
<formControlPr xmlns="http://schemas.microsoft.com/office/spreadsheetml/2009/9/main" objectType="CheckBox" fmlaLink="$Q$27" lockText="1" noThreeD="1"/>
</file>

<file path=xl/ctrlProps/ctrlProp46.xml><?xml version="1.0" encoding="utf-8"?>
<formControlPr xmlns="http://schemas.microsoft.com/office/spreadsheetml/2009/9/main" objectType="CheckBox" fmlaLink="$N$28" lockText="1" noThreeD="1"/>
</file>

<file path=xl/ctrlProps/ctrlProp47.xml><?xml version="1.0" encoding="utf-8"?>
<formControlPr xmlns="http://schemas.microsoft.com/office/spreadsheetml/2009/9/main" objectType="CheckBox" fmlaLink="$O$28" lockText="1" noThreeD="1"/>
</file>

<file path=xl/ctrlProps/ctrlProp48.xml><?xml version="1.0" encoding="utf-8"?>
<formControlPr xmlns="http://schemas.microsoft.com/office/spreadsheetml/2009/9/main" objectType="CheckBox" fmlaLink="$P$28" lockText="1" noThreeD="1"/>
</file>

<file path=xl/ctrlProps/ctrlProp49.xml><?xml version="1.0" encoding="utf-8"?>
<formControlPr xmlns="http://schemas.microsoft.com/office/spreadsheetml/2009/9/main" objectType="CheckBox" fmlaLink="$Q$28" lockText="1" noThreeD="1"/>
</file>

<file path=xl/ctrlProps/ctrlProp5.xml><?xml version="1.0" encoding="utf-8"?>
<formControlPr xmlns="http://schemas.microsoft.com/office/spreadsheetml/2009/9/main" objectType="CheckBox" checked="Checked" lockText="1" noThreeD="1"/>
</file>

<file path=xl/ctrlProps/ctrlProp50.xml><?xml version="1.0" encoding="utf-8"?>
<formControlPr xmlns="http://schemas.microsoft.com/office/spreadsheetml/2009/9/main" objectType="CheckBox" fmlaLink="$Q$17" lockText="1" noThreeD="1"/>
</file>

<file path=xl/ctrlProps/ctrlProp51.xml><?xml version="1.0" encoding="utf-8"?>
<formControlPr xmlns="http://schemas.microsoft.com/office/spreadsheetml/2009/9/main" objectType="CheckBox" fmlaLink="$R$17" lockText="1" noThreeD="1"/>
</file>

<file path=xl/ctrlProps/ctrlProp52.xml><?xml version="1.0" encoding="utf-8"?>
<formControlPr xmlns="http://schemas.microsoft.com/office/spreadsheetml/2009/9/main" objectType="CheckBox" fmlaLink="$R$18" lockText="1" noThreeD="1"/>
</file>

<file path=xl/ctrlProps/ctrlProp53.xml><?xml version="1.0" encoding="utf-8"?>
<formControlPr xmlns="http://schemas.microsoft.com/office/spreadsheetml/2009/9/main" objectType="CheckBox" fmlaLink="$R$19" lockText="1" noThreeD="1"/>
</file>

<file path=xl/ctrlProps/ctrlProp54.xml><?xml version="1.0" encoding="utf-8"?>
<formControlPr xmlns="http://schemas.microsoft.com/office/spreadsheetml/2009/9/main" objectType="CheckBox" fmlaLink="$R$20" lockText="1" noThreeD="1"/>
</file>

<file path=xl/ctrlProps/ctrlProp55.xml><?xml version="1.0" encoding="utf-8"?>
<formControlPr xmlns="http://schemas.microsoft.com/office/spreadsheetml/2009/9/main" objectType="CheckBox" fmlaLink="$R$21" lockText="1" noThreeD="1"/>
</file>

<file path=xl/ctrlProps/ctrlProp56.xml><?xml version="1.0" encoding="utf-8"?>
<formControlPr xmlns="http://schemas.microsoft.com/office/spreadsheetml/2009/9/main" objectType="CheckBox" fmlaLink="$R$22" lockText="1" noThreeD="1"/>
</file>

<file path=xl/ctrlProps/ctrlProp57.xml><?xml version="1.0" encoding="utf-8"?>
<formControlPr xmlns="http://schemas.microsoft.com/office/spreadsheetml/2009/9/main" objectType="CheckBox" fmlaLink="$R$23" lockText="1" noThreeD="1"/>
</file>

<file path=xl/ctrlProps/ctrlProp58.xml><?xml version="1.0" encoding="utf-8"?>
<formControlPr xmlns="http://schemas.microsoft.com/office/spreadsheetml/2009/9/main" objectType="CheckBox" fmlaLink="$R$24" lockText="1" noThreeD="1"/>
</file>

<file path=xl/ctrlProps/ctrlProp59.xml><?xml version="1.0" encoding="utf-8"?>
<formControlPr xmlns="http://schemas.microsoft.com/office/spreadsheetml/2009/9/main" objectType="CheckBox" fmlaLink="$R$25" lockText="1" noThreeD="1"/>
</file>

<file path=xl/ctrlProps/ctrlProp6.xml><?xml version="1.0" encoding="utf-8"?>
<formControlPr xmlns="http://schemas.microsoft.com/office/spreadsheetml/2009/9/main" objectType="CheckBox" fmlaLink="$N$18" lockText="1" noThreeD="1"/>
</file>

<file path=xl/ctrlProps/ctrlProp60.xml><?xml version="1.0" encoding="utf-8"?>
<formControlPr xmlns="http://schemas.microsoft.com/office/spreadsheetml/2009/9/main" objectType="CheckBox" fmlaLink="$R$26" lockText="1" noThreeD="1"/>
</file>

<file path=xl/ctrlProps/ctrlProp61.xml><?xml version="1.0" encoding="utf-8"?>
<formControlPr xmlns="http://schemas.microsoft.com/office/spreadsheetml/2009/9/main" objectType="CheckBox" fmlaLink="$R$27" lockText="1" noThreeD="1"/>
</file>

<file path=xl/ctrlProps/ctrlProp62.xml><?xml version="1.0" encoding="utf-8"?>
<formControlPr xmlns="http://schemas.microsoft.com/office/spreadsheetml/2009/9/main" objectType="CheckBox" fmlaLink="$R$28"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fmlaLink="$O$18"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fmlaLink="$P$18" lockText="1" noThreeD="1"/>
</file>

<file path=xl/ctrlProps/ctrlProp9.xml><?xml version="1.0" encoding="utf-8"?>
<formControlPr xmlns="http://schemas.microsoft.com/office/spreadsheetml/2009/9/main" objectType="CheckBox" fmlaLink="$Q$18"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114300</xdr:colOff>
          <xdr:row>16</xdr:row>
          <xdr:rowOff>38100</xdr:rowOff>
        </xdr:from>
        <xdr:to>
          <xdr:col>5</xdr:col>
          <xdr:colOff>333375</xdr:colOff>
          <xdr:row>16</xdr:row>
          <xdr:rowOff>142875</xdr:rowOff>
        </xdr:to>
        <xdr:sp macro="" textlink="">
          <xdr:nvSpPr>
            <xdr:cNvPr id="3292" name="Check Box 220" hidden="1">
              <a:extLst>
                <a:ext uri="{63B3BB69-23CF-44E3-9099-C40C66FF867C}">
                  <a14:compatExt spid="_x0000_s3292"/>
                </a:ext>
                <a:ext uri="{FF2B5EF4-FFF2-40B4-BE49-F238E27FC236}">
                  <a16:creationId xmlns:a16="http://schemas.microsoft.com/office/drawing/2014/main" id="{00000000-0008-0000-0900-0000D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16</xdr:row>
          <xdr:rowOff>38100</xdr:rowOff>
        </xdr:from>
        <xdr:to>
          <xdr:col>6</xdr:col>
          <xdr:colOff>333375</xdr:colOff>
          <xdr:row>16</xdr:row>
          <xdr:rowOff>142875</xdr:rowOff>
        </xdr:to>
        <xdr:sp macro="" textlink="">
          <xdr:nvSpPr>
            <xdr:cNvPr id="3293" name="Check Box 221" hidden="1">
              <a:extLst>
                <a:ext uri="{63B3BB69-23CF-44E3-9099-C40C66FF867C}">
                  <a14:compatExt spid="_x0000_s3293"/>
                </a:ext>
                <a:ext uri="{FF2B5EF4-FFF2-40B4-BE49-F238E27FC236}">
                  <a16:creationId xmlns:a16="http://schemas.microsoft.com/office/drawing/2014/main" id="{00000000-0008-0000-0900-0000D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16</xdr:row>
          <xdr:rowOff>38100</xdr:rowOff>
        </xdr:from>
        <xdr:to>
          <xdr:col>7</xdr:col>
          <xdr:colOff>333375</xdr:colOff>
          <xdr:row>16</xdr:row>
          <xdr:rowOff>142875</xdr:rowOff>
        </xdr:to>
        <xdr:sp macro="" textlink="">
          <xdr:nvSpPr>
            <xdr:cNvPr id="3294" name="Check Box 222" hidden="1">
              <a:extLst>
                <a:ext uri="{63B3BB69-23CF-44E3-9099-C40C66FF867C}">
                  <a14:compatExt spid="_x0000_s3294"/>
                </a:ext>
                <a:ext uri="{FF2B5EF4-FFF2-40B4-BE49-F238E27FC236}">
                  <a16:creationId xmlns:a16="http://schemas.microsoft.com/office/drawing/2014/main" id="{00000000-0008-0000-0900-0000D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114300</xdr:colOff>
          <xdr:row>16</xdr:row>
          <xdr:rowOff>38100</xdr:rowOff>
        </xdr:from>
        <xdr:to>
          <xdr:col>8</xdr:col>
          <xdr:colOff>333375</xdr:colOff>
          <xdr:row>16</xdr:row>
          <xdr:rowOff>142875</xdr:rowOff>
        </xdr:to>
        <xdr:sp macro="" textlink="">
          <xdr:nvSpPr>
            <xdr:cNvPr id="3295" name="Check Box 223" hidden="1">
              <a:extLst>
                <a:ext uri="{63B3BB69-23CF-44E3-9099-C40C66FF867C}">
                  <a14:compatExt spid="_x0000_s3295"/>
                </a:ext>
                <a:ext uri="{FF2B5EF4-FFF2-40B4-BE49-F238E27FC236}">
                  <a16:creationId xmlns:a16="http://schemas.microsoft.com/office/drawing/2014/main" id="{00000000-0008-0000-0900-0000D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17</xdr:row>
          <xdr:rowOff>38100</xdr:rowOff>
        </xdr:from>
        <xdr:to>
          <xdr:col>5</xdr:col>
          <xdr:colOff>333375</xdr:colOff>
          <xdr:row>17</xdr:row>
          <xdr:rowOff>142875</xdr:rowOff>
        </xdr:to>
        <xdr:sp macro="" textlink="">
          <xdr:nvSpPr>
            <xdr:cNvPr id="3296" name="Check Box 224" hidden="1">
              <a:extLst>
                <a:ext uri="{63B3BB69-23CF-44E3-9099-C40C66FF867C}">
                  <a14:compatExt spid="_x0000_s3296"/>
                </a:ext>
                <a:ext uri="{FF2B5EF4-FFF2-40B4-BE49-F238E27FC236}">
                  <a16:creationId xmlns:a16="http://schemas.microsoft.com/office/drawing/2014/main" id="{00000000-0008-0000-0900-0000E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17</xdr:row>
          <xdr:rowOff>38100</xdr:rowOff>
        </xdr:from>
        <xdr:to>
          <xdr:col>5</xdr:col>
          <xdr:colOff>333375</xdr:colOff>
          <xdr:row>17</xdr:row>
          <xdr:rowOff>142875</xdr:rowOff>
        </xdr:to>
        <xdr:sp macro="" textlink="">
          <xdr:nvSpPr>
            <xdr:cNvPr id="3297" name="Check Box 225" hidden="1">
              <a:extLst>
                <a:ext uri="{63B3BB69-23CF-44E3-9099-C40C66FF867C}">
                  <a14:compatExt spid="_x0000_s3297"/>
                </a:ext>
                <a:ext uri="{FF2B5EF4-FFF2-40B4-BE49-F238E27FC236}">
                  <a16:creationId xmlns:a16="http://schemas.microsoft.com/office/drawing/2014/main" id="{00000000-0008-0000-0900-0000E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17</xdr:row>
          <xdr:rowOff>38100</xdr:rowOff>
        </xdr:from>
        <xdr:to>
          <xdr:col>6</xdr:col>
          <xdr:colOff>333375</xdr:colOff>
          <xdr:row>17</xdr:row>
          <xdr:rowOff>142875</xdr:rowOff>
        </xdr:to>
        <xdr:sp macro="" textlink="">
          <xdr:nvSpPr>
            <xdr:cNvPr id="3298" name="Check Box 226" hidden="1">
              <a:extLst>
                <a:ext uri="{63B3BB69-23CF-44E3-9099-C40C66FF867C}">
                  <a14:compatExt spid="_x0000_s3298"/>
                </a:ext>
                <a:ext uri="{FF2B5EF4-FFF2-40B4-BE49-F238E27FC236}">
                  <a16:creationId xmlns:a16="http://schemas.microsoft.com/office/drawing/2014/main" id="{00000000-0008-0000-0900-0000E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17</xdr:row>
          <xdr:rowOff>38100</xdr:rowOff>
        </xdr:from>
        <xdr:to>
          <xdr:col>7</xdr:col>
          <xdr:colOff>333375</xdr:colOff>
          <xdr:row>17</xdr:row>
          <xdr:rowOff>142875</xdr:rowOff>
        </xdr:to>
        <xdr:sp macro="" textlink="">
          <xdr:nvSpPr>
            <xdr:cNvPr id="3299" name="Check Box 227" hidden="1">
              <a:extLst>
                <a:ext uri="{63B3BB69-23CF-44E3-9099-C40C66FF867C}">
                  <a14:compatExt spid="_x0000_s3299"/>
                </a:ext>
                <a:ext uri="{FF2B5EF4-FFF2-40B4-BE49-F238E27FC236}">
                  <a16:creationId xmlns:a16="http://schemas.microsoft.com/office/drawing/2014/main" id="{00000000-0008-0000-0900-0000E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114300</xdr:colOff>
          <xdr:row>17</xdr:row>
          <xdr:rowOff>38100</xdr:rowOff>
        </xdr:from>
        <xdr:to>
          <xdr:col>8</xdr:col>
          <xdr:colOff>333375</xdr:colOff>
          <xdr:row>17</xdr:row>
          <xdr:rowOff>142875</xdr:rowOff>
        </xdr:to>
        <xdr:sp macro="" textlink="">
          <xdr:nvSpPr>
            <xdr:cNvPr id="3300" name="Check Box 228" hidden="1">
              <a:extLst>
                <a:ext uri="{63B3BB69-23CF-44E3-9099-C40C66FF867C}">
                  <a14:compatExt spid="_x0000_s3300"/>
                </a:ext>
                <a:ext uri="{FF2B5EF4-FFF2-40B4-BE49-F238E27FC236}">
                  <a16:creationId xmlns:a16="http://schemas.microsoft.com/office/drawing/2014/main" id="{00000000-0008-0000-0900-0000E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18</xdr:row>
          <xdr:rowOff>38100</xdr:rowOff>
        </xdr:from>
        <xdr:to>
          <xdr:col>5</xdr:col>
          <xdr:colOff>333375</xdr:colOff>
          <xdr:row>18</xdr:row>
          <xdr:rowOff>142875</xdr:rowOff>
        </xdr:to>
        <xdr:sp macro="" textlink="">
          <xdr:nvSpPr>
            <xdr:cNvPr id="3301" name="Check Box 229" hidden="1">
              <a:extLst>
                <a:ext uri="{63B3BB69-23CF-44E3-9099-C40C66FF867C}">
                  <a14:compatExt spid="_x0000_s3301"/>
                </a:ext>
                <a:ext uri="{FF2B5EF4-FFF2-40B4-BE49-F238E27FC236}">
                  <a16:creationId xmlns:a16="http://schemas.microsoft.com/office/drawing/2014/main" id="{00000000-0008-0000-0900-0000E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18</xdr:row>
          <xdr:rowOff>38100</xdr:rowOff>
        </xdr:from>
        <xdr:to>
          <xdr:col>6</xdr:col>
          <xdr:colOff>333375</xdr:colOff>
          <xdr:row>18</xdr:row>
          <xdr:rowOff>142875</xdr:rowOff>
        </xdr:to>
        <xdr:sp macro="" textlink="">
          <xdr:nvSpPr>
            <xdr:cNvPr id="3302" name="Check Box 230" hidden="1">
              <a:extLst>
                <a:ext uri="{63B3BB69-23CF-44E3-9099-C40C66FF867C}">
                  <a14:compatExt spid="_x0000_s3302"/>
                </a:ext>
                <a:ext uri="{FF2B5EF4-FFF2-40B4-BE49-F238E27FC236}">
                  <a16:creationId xmlns:a16="http://schemas.microsoft.com/office/drawing/2014/main" id="{00000000-0008-0000-0900-0000E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18</xdr:row>
          <xdr:rowOff>38100</xdr:rowOff>
        </xdr:from>
        <xdr:to>
          <xdr:col>7</xdr:col>
          <xdr:colOff>333375</xdr:colOff>
          <xdr:row>18</xdr:row>
          <xdr:rowOff>142875</xdr:rowOff>
        </xdr:to>
        <xdr:sp macro="" textlink="">
          <xdr:nvSpPr>
            <xdr:cNvPr id="3303" name="Check Box 231" hidden="1">
              <a:extLst>
                <a:ext uri="{63B3BB69-23CF-44E3-9099-C40C66FF867C}">
                  <a14:compatExt spid="_x0000_s3303"/>
                </a:ext>
                <a:ext uri="{FF2B5EF4-FFF2-40B4-BE49-F238E27FC236}">
                  <a16:creationId xmlns:a16="http://schemas.microsoft.com/office/drawing/2014/main" id="{00000000-0008-0000-0900-0000E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114300</xdr:colOff>
          <xdr:row>18</xdr:row>
          <xdr:rowOff>38100</xdr:rowOff>
        </xdr:from>
        <xdr:to>
          <xdr:col>8</xdr:col>
          <xdr:colOff>333375</xdr:colOff>
          <xdr:row>18</xdr:row>
          <xdr:rowOff>142875</xdr:rowOff>
        </xdr:to>
        <xdr:sp macro="" textlink="">
          <xdr:nvSpPr>
            <xdr:cNvPr id="3304" name="Check Box 232" hidden="1">
              <a:extLst>
                <a:ext uri="{63B3BB69-23CF-44E3-9099-C40C66FF867C}">
                  <a14:compatExt spid="_x0000_s3304"/>
                </a:ext>
                <a:ext uri="{FF2B5EF4-FFF2-40B4-BE49-F238E27FC236}">
                  <a16:creationId xmlns:a16="http://schemas.microsoft.com/office/drawing/2014/main" id="{00000000-0008-0000-0900-0000E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19</xdr:row>
          <xdr:rowOff>38100</xdr:rowOff>
        </xdr:from>
        <xdr:to>
          <xdr:col>5</xdr:col>
          <xdr:colOff>333375</xdr:colOff>
          <xdr:row>19</xdr:row>
          <xdr:rowOff>142875</xdr:rowOff>
        </xdr:to>
        <xdr:sp macro="" textlink="">
          <xdr:nvSpPr>
            <xdr:cNvPr id="3305" name="Check Box 233" hidden="1">
              <a:extLst>
                <a:ext uri="{63B3BB69-23CF-44E3-9099-C40C66FF867C}">
                  <a14:compatExt spid="_x0000_s3305"/>
                </a:ext>
                <a:ext uri="{FF2B5EF4-FFF2-40B4-BE49-F238E27FC236}">
                  <a16:creationId xmlns:a16="http://schemas.microsoft.com/office/drawing/2014/main" id="{00000000-0008-0000-0900-0000E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19</xdr:row>
          <xdr:rowOff>38100</xdr:rowOff>
        </xdr:from>
        <xdr:to>
          <xdr:col>6</xdr:col>
          <xdr:colOff>333375</xdr:colOff>
          <xdr:row>19</xdr:row>
          <xdr:rowOff>142875</xdr:rowOff>
        </xdr:to>
        <xdr:sp macro="" textlink="">
          <xdr:nvSpPr>
            <xdr:cNvPr id="3306" name="Check Box 234" hidden="1">
              <a:extLst>
                <a:ext uri="{63B3BB69-23CF-44E3-9099-C40C66FF867C}">
                  <a14:compatExt spid="_x0000_s3306"/>
                </a:ext>
                <a:ext uri="{FF2B5EF4-FFF2-40B4-BE49-F238E27FC236}">
                  <a16:creationId xmlns:a16="http://schemas.microsoft.com/office/drawing/2014/main" id="{00000000-0008-0000-0900-0000E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19</xdr:row>
          <xdr:rowOff>38100</xdr:rowOff>
        </xdr:from>
        <xdr:to>
          <xdr:col>7</xdr:col>
          <xdr:colOff>333375</xdr:colOff>
          <xdr:row>19</xdr:row>
          <xdr:rowOff>142875</xdr:rowOff>
        </xdr:to>
        <xdr:sp macro="" textlink="">
          <xdr:nvSpPr>
            <xdr:cNvPr id="3307" name="Check Box 235" hidden="1">
              <a:extLst>
                <a:ext uri="{63B3BB69-23CF-44E3-9099-C40C66FF867C}">
                  <a14:compatExt spid="_x0000_s3307"/>
                </a:ext>
                <a:ext uri="{FF2B5EF4-FFF2-40B4-BE49-F238E27FC236}">
                  <a16:creationId xmlns:a16="http://schemas.microsoft.com/office/drawing/2014/main" id="{00000000-0008-0000-0900-0000E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114300</xdr:colOff>
          <xdr:row>19</xdr:row>
          <xdr:rowOff>38100</xdr:rowOff>
        </xdr:from>
        <xdr:to>
          <xdr:col>8</xdr:col>
          <xdr:colOff>333375</xdr:colOff>
          <xdr:row>19</xdr:row>
          <xdr:rowOff>142875</xdr:rowOff>
        </xdr:to>
        <xdr:sp macro="" textlink="">
          <xdr:nvSpPr>
            <xdr:cNvPr id="3308" name="Check Box 236" hidden="1">
              <a:extLst>
                <a:ext uri="{63B3BB69-23CF-44E3-9099-C40C66FF867C}">
                  <a14:compatExt spid="_x0000_s3308"/>
                </a:ext>
                <a:ext uri="{FF2B5EF4-FFF2-40B4-BE49-F238E27FC236}">
                  <a16:creationId xmlns:a16="http://schemas.microsoft.com/office/drawing/2014/main" id="{00000000-0008-0000-0900-0000E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20</xdr:row>
          <xdr:rowOff>38100</xdr:rowOff>
        </xdr:from>
        <xdr:to>
          <xdr:col>5</xdr:col>
          <xdr:colOff>333375</xdr:colOff>
          <xdr:row>20</xdr:row>
          <xdr:rowOff>142875</xdr:rowOff>
        </xdr:to>
        <xdr:sp macro="" textlink="">
          <xdr:nvSpPr>
            <xdr:cNvPr id="3309" name="Check Box 237" hidden="1">
              <a:extLst>
                <a:ext uri="{63B3BB69-23CF-44E3-9099-C40C66FF867C}">
                  <a14:compatExt spid="_x0000_s3309"/>
                </a:ext>
                <a:ext uri="{FF2B5EF4-FFF2-40B4-BE49-F238E27FC236}">
                  <a16:creationId xmlns:a16="http://schemas.microsoft.com/office/drawing/2014/main" id="{00000000-0008-0000-0900-0000E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20</xdr:row>
          <xdr:rowOff>38100</xdr:rowOff>
        </xdr:from>
        <xdr:to>
          <xdr:col>6</xdr:col>
          <xdr:colOff>333375</xdr:colOff>
          <xdr:row>20</xdr:row>
          <xdr:rowOff>142875</xdr:rowOff>
        </xdr:to>
        <xdr:sp macro="" textlink="">
          <xdr:nvSpPr>
            <xdr:cNvPr id="3310" name="Check Box 238" hidden="1">
              <a:extLst>
                <a:ext uri="{63B3BB69-23CF-44E3-9099-C40C66FF867C}">
                  <a14:compatExt spid="_x0000_s3310"/>
                </a:ext>
                <a:ext uri="{FF2B5EF4-FFF2-40B4-BE49-F238E27FC236}">
                  <a16:creationId xmlns:a16="http://schemas.microsoft.com/office/drawing/2014/main" id="{00000000-0008-0000-0900-0000E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20</xdr:row>
          <xdr:rowOff>38100</xdr:rowOff>
        </xdr:from>
        <xdr:to>
          <xdr:col>7</xdr:col>
          <xdr:colOff>333375</xdr:colOff>
          <xdr:row>20</xdr:row>
          <xdr:rowOff>142875</xdr:rowOff>
        </xdr:to>
        <xdr:sp macro="" textlink="">
          <xdr:nvSpPr>
            <xdr:cNvPr id="3311" name="Check Box 239" hidden="1">
              <a:extLst>
                <a:ext uri="{63B3BB69-23CF-44E3-9099-C40C66FF867C}">
                  <a14:compatExt spid="_x0000_s3311"/>
                </a:ext>
                <a:ext uri="{FF2B5EF4-FFF2-40B4-BE49-F238E27FC236}">
                  <a16:creationId xmlns:a16="http://schemas.microsoft.com/office/drawing/2014/main" id="{00000000-0008-0000-0900-0000E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114300</xdr:colOff>
          <xdr:row>20</xdr:row>
          <xdr:rowOff>38100</xdr:rowOff>
        </xdr:from>
        <xdr:to>
          <xdr:col>8</xdr:col>
          <xdr:colOff>333375</xdr:colOff>
          <xdr:row>20</xdr:row>
          <xdr:rowOff>142875</xdr:rowOff>
        </xdr:to>
        <xdr:sp macro="" textlink="">
          <xdr:nvSpPr>
            <xdr:cNvPr id="3312" name="Check Box 240" hidden="1">
              <a:extLst>
                <a:ext uri="{63B3BB69-23CF-44E3-9099-C40C66FF867C}">
                  <a14:compatExt spid="_x0000_s3312"/>
                </a:ext>
                <a:ext uri="{FF2B5EF4-FFF2-40B4-BE49-F238E27FC236}">
                  <a16:creationId xmlns:a16="http://schemas.microsoft.com/office/drawing/2014/main" id="{00000000-0008-0000-0900-0000F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21</xdr:row>
          <xdr:rowOff>38100</xdr:rowOff>
        </xdr:from>
        <xdr:to>
          <xdr:col>5</xdr:col>
          <xdr:colOff>333375</xdr:colOff>
          <xdr:row>21</xdr:row>
          <xdr:rowOff>142875</xdr:rowOff>
        </xdr:to>
        <xdr:sp macro="" textlink="">
          <xdr:nvSpPr>
            <xdr:cNvPr id="3313" name="Check Box 241" hidden="1">
              <a:extLst>
                <a:ext uri="{63B3BB69-23CF-44E3-9099-C40C66FF867C}">
                  <a14:compatExt spid="_x0000_s3313"/>
                </a:ext>
                <a:ext uri="{FF2B5EF4-FFF2-40B4-BE49-F238E27FC236}">
                  <a16:creationId xmlns:a16="http://schemas.microsoft.com/office/drawing/2014/main" id="{00000000-0008-0000-0900-0000F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21</xdr:row>
          <xdr:rowOff>38100</xdr:rowOff>
        </xdr:from>
        <xdr:to>
          <xdr:col>6</xdr:col>
          <xdr:colOff>333375</xdr:colOff>
          <xdr:row>21</xdr:row>
          <xdr:rowOff>142875</xdr:rowOff>
        </xdr:to>
        <xdr:sp macro="" textlink="">
          <xdr:nvSpPr>
            <xdr:cNvPr id="3314" name="Check Box 242" hidden="1">
              <a:extLst>
                <a:ext uri="{63B3BB69-23CF-44E3-9099-C40C66FF867C}">
                  <a14:compatExt spid="_x0000_s3314"/>
                </a:ext>
                <a:ext uri="{FF2B5EF4-FFF2-40B4-BE49-F238E27FC236}">
                  <a16:creationId xmlns:a16="http://schemas.microsoft.com/office/drawing/2014/main" id="{00000000-0008-0000-0900-0000F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21</xdr:row>
          <xdr:rowOff>38100</xdr:rowOff>
        </xdr:from>
        <xdr:to>
          <xdr:col>7</xdr:col>
          <xdr:colOff>333375</xdr:colOff>
          <xdr:row>21</xdr:row>
          <xdr:rowOff>142875</xdr:rowOff>
        </xdr:to>
        <xdr:sp macro="" textlink="">
          <xdr:nvSpPr>
            <xdr:cNvPr id="3315" name="Check Box 243" hidden="1">
              <a:extLst>
                <a:ext uri="{63B3BB69-23CF-44E3-9099-C40C66FF867C}">
                  <a14:compatExt spid="_x0000_s3315"/>
                </a:ext>
                <a:ext uri="{FF2B5EF4-FFF2-40B4-BE49-F238E27FC236}">
                  <a16:creationId xmlns:a16="http://schemas.microsoft.com/office/drawing/2014/main" id="{00000000-0008-0000-0900-0000F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114300</xdr:colOff>
          <xdr:row>21</xdr:row>
          <xdr:rowOff>38100</xdr:rowOff>
        </xdr:from>
        <xdr:to>
          <xdr:col>8</xdr:col>
          <xdr:colOff>333375</xdr:colOff>
          <xdr:row>21</xdr:row>
          <xdr:rowOff>142875</xdr:rowOff>
        </xdr:to>
        <xdr:sp macro="" textlink="">
          <xdr:nvSpPr>
            <xdr:cNvPr id="3316" name="Check Box 244" hidden="1">
              <a:extLst>
                <a:ext uri="{63B3BB69-23CF-44E3-9099-C40C66FF867C}">
                  <a14:compatExt spid="_x0000_s3316"/>
                </a:ext>
                <a:ext uri="{FF2B5EF4-FFF2-40B4-BE49-F238E27FC236}">
                  <a16:creationId xmlns:a16="http://schemas.microsoft.com/office/drawing/2014/main" id="{00000000-0008-0000-0900-0000F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22</xdr:row>
          <xdr:rowOff>38100</xdr:rowOff>
        </xdr:from>
        <xdr:to>
          <xdr:col>5</xdr:col>
          <xdr:colOff>333375</xdr:colOff>
          <xdr:row>22</xdr:row>
          <xdr:rowOff>142875</xdr:rowOff>
        </xdr:to>
        <xdr:sp macro="" textlink="">
          <xdr:nvSpPr>
            <xdr:cNvPr id="3317" name="Check Box 245" hidden="1">
              <a:extLst>
                <a:ext uri="{63B3BB69-23CF-44E3-9099-C40C66FF867C}">
                  <a14:compatExt spid="_x0000_s3317"/>
                </a:ext>
                <a:ext uri="{FF2B5EF4-FFF2-40B4-BE49-F238E27FC236}">
                  <a16:creationId xmlns:a16="http://schemas.microsoft.com/office/drawing/2014/main" id="{00000000-0008-0000-0900-0000F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22</xdr:row>
          <xdr:rowOff>38100</xdr:rowOff>
        </xdr:from>
        <xdr:to>
          <xdr:col>6</xdr:col>
          <xdr:colOff>333375</xdr:colOff>
          <xdr:row>22</xdr:row>
          <xdr:rowOff>142875</xdr:rowOff>
        </xdr:to>
        <xdr:sp macro="" textlink="">
          <xdr:nvSpPr>
            <xdr:cNvPr id="3318" name="Check Box 246" hidden="1">
              <a:extLst>
                <a:ext uri="{63B3BB69-23CF-44E3-9099-C40C66FF867C}">
                  <a14:compatExt spid="_x0000_s3318"/>
                </a:ext>
                <a:ext uri="{FF2B5EF4-FFF2-40B4-BE49-F238E27FC236}">
                  <a16:creationId xmlns:a16="http://schemas.microsoft.com/office/drawing/2014/main" id="{00000000-0008-0000-0900-0000F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22</xdr:row>
          <xdr:rowOff>38100</xdr:rowOff>
        </xdr:from>
        <xdr:to>
          <xdr:col>7</xdr:col>
          <xdr:colOff>333375</xdr:colOff>
          <xdr:row>22</xdr:row>
          <xdr:rowOff>142875</xdr:rowOff>
        </xdr:to>
        <xdr:sp macro="" textlink="">
          <xdr:nvSpPr>
            <xdr:cNvPr id="3319" name="Check Box 247" hidden="1">
              <a:extLst>
                <a:ext uri="{63B3BB69-23CF-44E3-9099-C40C66FF867C}">
                  <a14:compatExt spid="_x0000_s3319"/>
                </a:ext>
                <a:ext uri="{FF2B5EF4-FFF2-40B4-BE49-F238E27FC236}">
                  <a16:creationId xmlns:a16="http://schemas.microsoft.com/office/drawing/2014/main" id="{00000000-0008-0000-0900-0000F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114300</xdr:colOff>
          <xdr:row>22</xdr:row>
          <xdr:rowOff>38100</xdr:rowOff>
        </xdr:from>
        <xdr:to>
          <xdr:col>8</xdr:col>
          <xdr:colOff>333375</xdr:colOff>
          <xdr:row>22</xdr:row>
          <xdr:rowOff>142875</xdr:rowOff>
        </xdr:to>
        <xdr:sp macro="" textlink="">
          <xdr:nvSpPr>
            <xdr:cNvPr id="3320" name="Check Box 248" hidden="1">
              <a:extLst>
                <a:ext uri="{63B3BB69-23CF-44E3-9099-C40C66FF867C}">
                  <a14:compatExt spid="_x0000_s3320"/>
                </a:ext>
                <a:ext uri="{FF2B5EF4-FFF2-40B4-BE49-F238E27FC236}">
                  <a16:creationId xmlns:a16="http://schemas.microsoft.com/office/drawing/2014/main" id="{00000000-0008-0000-0900-0000F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23</xdr:row>
          <xdr:rowOff>38100</xdr:rowOff>
        </xdr:from>
        <xdr:to>
          <xdr:col>5</xdr:col>
          <xdr:colOff>333375</xdr:colOff>
          <xdr:row>23</xdr:row>
          <xdr:rowOff>142875</xdr:rowOff>
        </xdr:to>
        <xdr:sp macro="" textlink="">
          <xdr:nvSpPr>
            <xdr:cNvPr id="3321" name="Check Box 249" hidden="1">
              <a:extLst>
                <a:ext uri="{63B3BB69-23CF-44E3-9099-C40C66FF867C}">
                  <a14:compatExt spid="_x0000_s3321"/>
                </a:ext>
                <a:ext uri="{FF2B5EF4-FFF2-40B4-BE49-F238E27FC236}">
                  <a16:creationId xmlns:a16="http://schemas.microsoft.com/office/drawing/2014/main" id="{00000000-0008-0000-0900-0000F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23</xdr:row>
          <xdr:rowOff>38100</xdr:rowOff>
        </xdr:from>
        <xdr:to>
          <xdr:col>6</xdr:col>
          <xdr:colOff>333375</xdr:colOff>
          <xdr:row>23</xdr:row>
          <xdr:rowOff>142875</xdr:rowOff>
        </xdr:to>
        <xdr:sp macro="" textlink="">
          <xdr:nvSpPr>
            <xdr:cNvPr id="3322" name="Check Box 250" hidden="1">
              <a:extLst>
                <a:ext uri="{63B3BB69-23CF-44E3-9099-C40C66FF867C}">
                  <a14:compatExt spid="_x0000_s3322"/>
                </a:ext>
                <a:ext uri="{FF2B5EF4-FFF2-40B4-BE49-F238E27FC236}">
                  <a16:creationId xmlns:a16="http://schemas.microsoft.com/office/drawing/2014/main" id="{00000000-0008-0000-0900-0000F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23</xdr:row>
          <xdr:rowOff>38100</xdr:rowOff>
        </xdr:from>
        <xdr:to>
          <xdr:col>7</xdr:col>
          <xdr:colOff>333375</xdr:colOff>
          <xdr:row>23</xdr:row>
          <xdr:rowOff>142875</xdr:rowOff>
        </xdr:to>
        <xdr:sp macro="" textlink="">
          <xdr:nvSpPr>
            <xdr:cNvPr id="3323" name="Check Box 251" hidden="1">
              <a:extLst>
                <a:ext uri="{63B3BB69-23CF-44E3-9099-C40C66FF867C}">
                  <a14:compatExt spid="_x0000_s3323"/>
                </a:ext>
                <a:ext uri="{FF2B5EF4-FFF2-40B4-BE49-F238E27FC236}">
                  <a16:creationId xmlns:a16="http://schemas.microsoft.com/office/drawing/2014/main" id="{00000000-0008-0000-0900-0000F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114300</xdr:colOff>
          <xdr:row>23</xdr:row>
          <xdr:rowOff>38100</xdr:rowOff>
        </xdr:from>
        <xdr:to>
          <xdr:col>8</xdr:col>
          <xdr:colOff>333375</xdr:colOff>
          <xdr:row>23</xdr:row>
          <xdr:rowOff>142875</xdr:rowOff>
        </xdr:to>
        <xdr:sp macro="" textlink="">
          <xdr:nvSpPr>
            <xdr:cNvPr id="3324" name="Check Box 252" hidden="1">
              <a:extLst>
                <a:ext uri="{63B3BB69-23CF-44E3-9099-C40C66FF867C}">
                  <a14:compatExt spid="_x0000_s3324"/>
                </a:ext>
                <a:ext uri="{FF2B5EF4-FFF2-40B4-BE49-F238E27FC236}">
                  <a16:creationId xmlns:a16="http://schemas.microsoft.com/office/drawing/2014/main" id="{00000000-0008-0000-0900-0000F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24</xdr:row>
          <xdr:rowOff>38100</xdr:rowOff>
        </xdr:from>
        <xdr:to>
          <xdr:col>5</xdr:col>
          <xdr:colOff>333375</xdr:colOff>
          <xdr:row>24</xdr:row>
          <xdr:rowOff>142875</xdr:rowOff>
        </xdr:to>
        <xdr:sp macro="" textlink="">
          <xdr:nvSpPr>
            <xdr:cNvPr id="3325" name="Check Box 253" hidden="1">
              <a:extLst>
                <a:ext uri="{63B3BB69-23CF-44E3-9099-C40C66FF867C}">
                  <a14:compatExt spid="_x0000_s3325"/>
                </a:ext>
                <a:ext uri="{FF2B5EF4-FFF2-40B4-BE49-F238E27FC236}">
                  <a16:creationId xmlns:a16="http://schemas.microsoft.com/office/drawing/2014/main" id="{00000000-0008-0000-0900-0000F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24</xdr:row>
          <xdr:rowOff>38100</xdr:rowOff>
        </xdr:from>
        <xdr:to>
          <xdr:col>6</xdr:col>
          <xdr:colOff>333375</xdr:colOff>
          <xdr:row>24</xdr:row>
          <xdr:rowOff>142875</xdr:rowOff>
        </xdr:to>
        <xdr:sp macro="" textlink="">
          <xdr:nvSpPr>
            <xdr:cNvPr id="3326" name="Check Box 254" hidden="1">
              <a:extLst>
                <a:ext uri="{63B3BB69-23CF-44E3-9099-C40C66FF867C}">
                  <a14:compatExt spid="_x0000_s3326"/>
                </a:ext>
                <a:ext uri="{FF2B5EF4-FFF2-40B4-BE49-F238E27FC236}">
                  <a16:creationId xmlns:a16="http://schemas.microsoft.com/office/drawing/2014/main" id="{00000000-0008-0000-0900-0000F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24</xdr:row>
          <xdr:rowOff>38100</xdr:rowOff>
        </xdr:from>
        <xdr:to>
          <xdr:col>7</xdr:col>
          <xdr:colOff>333375</xdr:colOff>
          <xdr:row>24</xdr:row>
          <xdr:rowOff>142875</xdr:rowOff>
        </xdr:to>
        <xdr:sp macro="" textlink="">
          <xdr:nvSpPr>
            <xdr:cNvPr id="3327" name="Check Box 255" hidden="1">
              <a:extLst>
                <a:ext uri="{63B3BB69-23CF-44E3-9099-C40C66FF867C}">
                  <a14:compatExt spid="_x0000_s3327"/>
                </a:ext>
                <a:ext uri="{FF2B5EF4-FFF2-40B4-BE49-F238E27FC236}">
                  <a16:creationId xmlns:a16="http://schemas.microsoft.com/office/drawing/2014/main" id="{00000000-0008-0000-0900-0000F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114300</xdr:colOff>
          <xdr:row>24</xdr:row>
          <xdr:rowOff>38100</xdr:rowOff>
        </xdr:from>
        <xdr:to>
          <xdr:col>8</xdr:col>
          <xdr:colOff>333375</xdr:colOff>
          <xdr:row>24</xdr:row>
          <xdr:rowOff>142875</xdr:rowOff>
        </xdr:to>
        <xdr:sp macro="" textlink="">
          <xdr:nvSpPr>
            <xdr:cNvPr id="3328" name="Check Box 256" hidden="1">
              <a:extLst>
                <a:ext uri="{63B3BB69-23CF-44E3-9099-C40C66FF867C}">
                  <a14:compatExt spid="_x0000_s3328"/>
                </a:ext>
                <a:ext uri="{FF2B5EF4-FFF2-40B4-BE49-F238E27FC236}">
                  <a16:creationId xmlns:a16="http://schemas.microsoft.com/office/drawing/2014/main" id="{00000000-0008-0000-0900-000000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25</xdr:row>
          <xdr:rowOff>38100</xdr:rowOff>
        </xdr:from>
        <xdr:to>
          <xdr:col>5</xdr:col>
          <xdr:colOff>333375</xdr:colOff>
          <xdr:row>25</xdr:row>
          <xdr:rowOff>142875</xdr:rowOff>
        </xdr:to>
        <xdr:sp macro="" textlink="">
          <xdr:nvSpPr>
            <xdr:cNvPr id="3329" name="Check Box 257" hidden="1">
              <a:extLst>
                <a:ext uri="{63B3BB69-23CF-44E3-9099-C40C66FF867C}">
                  <a14:compatExt spid="_x0000_s3329"/>
                </a:ext>
                <a:ext uri="{FF2B5EF4-FFF2-40B4-BE49-F238E27FC236}">
                  <a16:creationId xmlns:a16="http://schemas.microsoft.com/office/drawing/2014/main" id="{00000000-0008-0000-0900-000001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25</xdr:row>
          <xdr:rowOff>38100</xdr:rowOff>
        </xdr:from>
        <xdr:to>
          <xdr:col>6</xdr:col>
          <xdr:colOff>333375</xdr:colOff>
          <xdr:row>25</xdr:row>
          <xdr:rowOff>142875</xdr:rowOff>
        </xdr:to>
        <xdr:sp macro="" textlink="">
          <xdr:nvSpPr>
            <xdr:cNvPr id="3330" name="Check Box 258" hidden="1">
              <a:extLst>
                <a:ext uri="{63B3BB69-23CF-44E3-9099-C40C66FF867C}">
                  <a14:compatExt spid="_x0000_s3330"/>
                </a:ext>
                <a:ext uri="{FF2B5EF4-FFF2-40B4-BE49-F238E27FC236}">
                  <a16:creationId xmlns:a16="http://schemas.microsoft.com/office/drawing/2014/main" id="{00000000-0008-0000-0900-000002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25</xdr:row>
          <xdr:rowOff>38100</xdr:rowOff>
        </xdr:from>
        <xdr:to>
          <xdr:col>7</xdr:col>
          <xdr:colOff>333375</xdr:colOff>
          <xdr:row>25</xdr:row>
          <xdr:rowOff>142875</xdr:rowOff>
        </xdr:to>
        <xdr:sp macro="" textlink="">
          <xdr:nvSpPr>
            <xdr:cNvPr id="3331" name="Check Box 259" hidden="1">
              <a:extLst>
                <a:ext uri="{63B3BB69-23CF-44E3-9099-C40C66FF867C}">
                  <a14:compatExt spid="_x0000_s3331"/>
                </a:ext>
                <a:ext uri="{FF2B5EF4-FFF2-40B4-BE49-F238E27FC236}">
                  <a16:creationId xmlns:a16="http://schemas.microsoft.com/office/drawing/2014/main" id="{00000000-0008-0000-0900-000003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114300</xdr:colOff>
          <xdr:row>25</xdr:row>
          <xdr:rowOff>38100</xdr:rowOff>
        </xdr:from>
        <xdr:to>
          <xdr:col>8</xdr:col>
          <xdr:colOff>333375</xdr:colOff>
          <xdr:row>25</xdr:row>
          <xdr:rowOff>142875</xdr:rowOff>
        </xdr:to>
        <xdr:sp macro="" textlink="">
          <xdr:nvSpPr>
            <xdr:cNvPr id="3332" name="Check Box 260" hidden="1">
              <a:extLst>
                <a:ext uri="{63B3BB69-23CF-44E3-9099-C40C66FF867C}">
                  <a14:compatExt spid="_x0000_s3332"/>
                </a:ext>
                <a:ext uri="{FF2B5EF4-FFF2-40B4-BE49-F238E27FC236}">
                  <a16:creationId xmlns:a16="http://schemas.microsoft.com/office/drawing/2014/main" id="{00000000-0008-0000-0900-000004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26</xdr:row>
          <xdr:rowOff>38100</xdr:rowOff>
        </xdr:from>
        <xdr:to>
          <xdr:col>5</xdr:col>
          <xdr:colOff>333375</xdr:colOff>
          <xdr:row>26</xdr:row>
          <xdr:rowOff>142875</xdr:rowOff>
        </xdr:to>
        <xdr:sp macro="" textlink="">
          <xdr:nvSpPr>
            <xdr:cNvPr id="3333" name="Check Box 261" hidden="1">
              <a:extLst>
                <a:ext uri="{63B3BB69-23CF-44E3-9099-C40C66FF867C}">
                  <a14:compatExt spid="_x0000_s3333"/>
                </a:ext>
                <a:ext uri="{FF2B5EF4-FFF2-40B4-BE49-F238E27FC236}">
                  <a16:creationId xmlns:a16="http://schemas.microsoft.com/office/drawing/2014/main" id="{00000000-0008-0000-0900-000005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26</xdr:row>
          <xdr:rowOff>38100</xdr:rowOff>
        </xdr:from>
        <xdr:to>
          <xdr:col>6</xdr:col>
          <xdr:colOff>333375</xdr:colOff>
          <xdr:row>26</xdr:row>
          <xdr:rowOff>142875</xdr:rowOff>
        </xdr:to>
        <xdr:sp macro="" textlink="">
          <xdr:nvSpPr>
            <xdr:cNvPr id="3334" name="Check Box 262" hidden="1">
              <a:extLst>
                <a:ext uri="{63B3BB69-23CF-44E3-9099-C40C66FF867C}">
                  <a14:compatExt spid="_x0000_s3334"/>
                </a:ext>
                <a:ext uri="{FF2B5EF4-FFF2-40B4-BE49-F238E27FC236}">
                  <a16:creationId xmlns:a16="http://schemas.microsoft.com/office/drawing/2014/main" id="{00000000-0008-0000-0900-000006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26</xdr:row>
          <xdr:rowOff>38100</xdr:rowOff>
        </xdr:from>
        <xdr:to>
          <xdr:col>7</xdr:col>
          <xdr:colOff>333375</xdr:colOff>
          <xdr:row>26</xdr:row>
          <xdr:rowOff>142875</xdr:rowOff>
        </xdr:to>
        <xdr:sp macro="" textlink="">
          <xdr:nvSpPr>
            <xdr:cNvPr id="3335" name="Check Box 263" hidden="1">
              <a:extLst>
                <a:ext uri="{63B3BB69-23CF-44E3-9099-C40C66FF867C}">
                  <a14:compatExt spid="_x0000_s3335"/>
                </a:ext>
                <a:ext uri="{FF2B5EF4-FFF2-40B4-BE49-F238E27FC236}">
                  <a16:creationId xmlns:a16="http://schemas.microsoft.com/office/drawing/2014/main" id="{00000000-0008-0000-0900-000007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114300</xdr:colOff>
          <xdr:row>26</xdr:row>
          <xdr:rowOff>38100</xdr:rowOff>
        </xdr:from>
        <xdr:to>
          <xdr:col>8</xdr:col>
          <xdr:colOff>333375</xdr:colOff>
          <xdr:row>26</xdr:row>
          <xdr:rowOff>142875</xdr:rowOff>
        </xdr:to>
        <xdr:sp macro="" textlink="">
          <xdr:nvSpPr>
            <xdr:cNvPr id="3336" name="Check Box 264" hidden="1">
              <a:extLst>
                <a:ext uri="{63B3BB69-23CF-44E3-9099-C40C66FF867C}">
                  <a14:compatExt spid="_x0000_s3336"/>
                </a:ext>
                <a:ext uri="{FF2B5EF4-FFF2-40B4-BE49-F238E27FC236}">
                  <a16:creationId xmlns:a16="http://schemas.microsoft.com/office/drawing/2014/main" id="{00000000-0008-0000-0900-000008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27</xdr:row>
          <xdr:rowOff>38100</xdr:rowOff>
        </xdr:from>
        <xdr:to>
          <xdr:col>5</xdr:col>
          <xdr:colOff>333375</xdr:colOff>
          <xdr:row>27</xdr:row>
          <xdr:rowOff>142875</xdr:rowOff>
        </xdr:to>
        <xdr:sp macro="" textlink="">
          <xdr:nvSpPr>
            <xdr:cNvPr id="3337" name="Check Box 265" hidden="1">
              <a:extLst>
                <a:ext uri="{63B3BB69-23CF-44E3-9099-C40C66FF867C}">
                  <a14:compatExt spid="_x0000_s3337"/>
                </a:ext>
                <a:ext uri="{FF2B5EF4-FFF2-40B4-BE49-F238E27FC236}">
                  <a16:creationId xmlns:a16="http://schemas.microsoft.com/office/drawing/2014/main" id="{00000000-0008-0000-0900-000009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27</xdr:row>
          <xdr:rowOff>38100</xdr:rowOff>
        </xdr:from>
        <xdr:to>
          <xdr:col>6</xdr:col>
          <xdr:colOff>333375</xdr:colOff>
          <xdr:row>27</xdr:row>
          <xdr:rowOff>142875</xdr:rowOff>
        </xdr:to>
        <xdr:sp macro="" textlink="">
          <xdr:nvSpPr>
            <xdr:cNvPr id="3338" name="Check Box 266" hidden="1">
              <a:extLst>
                <a:ext uri="{63B3BB69-23CF-44E3-9099-C40C66FF867C}">
                  <a14:compatExt spid="_x0000_s3338"/>
                </a:ext>
                <a:ext uri="{FF2B5EF4-FFF2-40B4-BE49-F238E27FC236}">
                  <a16:creationId xmlns:a16="http://schemas.microsoft.com/office/drawing/2014/main" id="{00000000-0008-0000-0900-00000A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27</xdr:row>
          <xdr:rowOff>38100</xdr:rowOff>
        </xdr:from>
        <xdr:to>
          <xdr:col>7</xdr:col>
          <xdr:colOff>333375</xdr:colOff>
          <xdr:row>27</xdr:row>
          <xdr:rowOff>142875</xdr:rowOff>
        </xdr:to>
        <xdr:sp macro="" textlink="">
          <xdr:nvSpPr>
            <xdr:cNvPr id="3339" name="Check Box 267" hidden="1">
              <a:extLst>
                <a:ext uri="{63B3BB69-23CF-44E3-9099-C40C66FF867C}">
                  <a14:compatExt spid="_x0000_s3339"/>
                </a:ext>
                <a:ext uri="{FF2B5EF4-FFF2-40B4-BE49-F238E27FC236}">
                  <a16:creationId xmlns:a16="http://schemas.microsoft.com/office/drawing/2014/main" id="{00000000-0008-0000-0900-00000B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114300</xdr:colOff>
          <xdr:row>27</xdr:row>
          <xdr:rowOff>38100</xdr:rowOff>
        </xdr:from>
        <xdr:to>
          <xdr:col>8</xdr:col>
          <xdr:colOff>333375</xdr:colOff>
          <xdr:row>27</xdr:row>
          <xdr:rowOff>142875</xdr:rowOff>
        </xdr:to>
        <xdr:sp macro="" textlink="">
          <xdr:nvSpPr>
            <xdr:cNvPr id="3340" name="Check Box 268" hidden="1">
              <a:extLst>
                <a:ext uri="{63B3BB69-23CF-44E3-9099-C40C66FF867C}">
                  <a14:compatExt spid="_x0000_s3340"/>
                </a:ext>
                <a:ext uri="{FF2B5EF4-FFF2-40B4-BE49-F238E27FC236}">
                  <a16:creationId xmlns:a16="http://schemas.microsoft.com/office/drawing/2014/main" id="{00000000-0008-0000-0900-00000C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114300</xdr:colOff>
          <xdr:row>16</xdr:row>
          <xdr:rowOff>38100</xdr:rowOff>
        </xdr:from>
        <xdr:to>
          <xdr:col>9</xdr:col>
          <xdr:colOff>333375</xdr:colOff>
          <xdr:row>16</xdr:row>
          <xdr:rowOff>142875</xdr:rowOff>
        </xdr:to>
        <xdr:sp macro="" textlink="">
          <xdr:nvSpPr>
            <xdr:cNvPr id="3341" name="Check Box 269" hidden="1">
              <a:extLst>
                <a:ext uri="{63B3BB69-23CF-44E3-9099-C40C66FF867C}">
                  <a14:compatExt spid="_x0000_s3341"/>
                </a:ext>
                <a:ext uri="{FF2B5EF4-FFF2-40B4-BE49-F238E27FC236}">
                  <a16:creationId xmlns:a16="http://schemas.microsoft.com/office/drawing/2014/main" id="{00000000-0008-0000-0900-00000D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114300</xdr:colOff>
          <xdr:row>16</xdr:row>
          <xdr:rowOff>38100</xdr:rowOff>
        </xdr:from>
        <xdr:to>
          <xdr:col>9</xdr:col>
          <xdr:colOff>333375</xdr:colOff>
          <xdr:row>16</xdr:row>
          <xdr:rowOff>142875</xdr:rowOff>
        </xdr:to>
        <xdr:sp macro="" textlink="">
          <xdr:nvSpPr>
            <xdr:cNvPr id="3342" name="Check Box 270" hidden="1">
              <a:extLst>
                <a:ext uri="{63B3BB69-23CF-44E3-9099-C40C66FF867C}">
                  <a14:compatExt spid="_x0000_s3342"/>
                </a:ext>
                <a:ext uri="{FF2B5EF4-FFF2-40B4-BE49-F238E27FC236}">
                  <a16:creationId xmlns:a16="http://schemas.microsoft.com/office/drawing/2014/main" id="{00000000-0008-0000-0900-00000E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114300</xdr:colOff>
          <xdr:row>17</xdr:row>
          <xdr:rowOff>38100</xdr:rowOff>
        </xdr:from>
        <xdr:to>
          <xdr:col>9</xdr:col>
          <xdr:colOff>333375</xdr:colOff>
          <xdr:row>17</xdr:row>
          <xdr:rowOff>142875</xdr:rowOff>
        </xdr:to>
        <xdr:sp macro="" textlink="">
          <xdr:nvSpPr>
            <xdr:cNvPr id="3343" name="Check Box 271" hidden="1">
              <a:extLst>
                <a:ext uri="{63B3BB69-23CF-44E3-9099-C40C66FF867C}">
                  <a14:compatExt spid="_x0000_s3343"/>
                </a:ext>
                <a:ext uri="{FF2B5EF4-FFF2-40B4-BE49-F238E27FC236}">
                  <a16:creationId xmlns:a16="http://schemas.microsoft.com/office/drawing/2014/main" id="{00000000-0008-0000-0900-00000F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114300</xdr:colOff>
          <xdr:row>18</xdr:row>
          <xdr:rowOff>38100</xdr:rowOff>
        </xdr:from>
        <xdr:to>
          <xdr:col>9</xdr:col>
          <xdr:colOff>333375</xdr:colOff>
          <xdr:row>18</xdr:row>
          <xdr:rowOff>142875</xdr:rowOff>
        </xdr:to>
        <xdr:sp macro="" textlink="">
          <xdr:nvSpPr>
            <xdr:cNvPr id="3344" name="Check Box 272" hidden="1">
              <a:extLst>
                <a:ext uri="{63B3BB69-23CF-44E3-9099-C40C66FF867C}">
                  <a14:compatExt spid="_x0000_s3344"/>
                </a:ext>
                <a:ext uri="{FF2B5EF4-FFF2-40B4-BE49-F238E27FC236}">
                  <a16:creationId xmlns:a16="http://schemas.microsoft.com/office/drawing/2014/main" id="{00000000-0008-0000-0900-000010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114300</xdr:colOff>
          <xdr:row>19</xdr:row>
          <xdr:rowOff>38100</xdr:rowOff>
        </xdr:from>
        <xdr:to>
          <xdr:col>9</xdr:col>
          <xdr:colOff>333375</xdr:colOff>
          <xdr:row>19</xdr:row>
          <xdr:rowOff>142875</xdr:rowOff>
        </xdr:to>
        <xdr:sp macro="" textlink="">
          <xdr:nvSpPr>
            <xdr:cNvPr id="3345" name="Check Box 273" hidden="1">
              <a:extLst>
                <a:ext uri="{63B3BB69-23CF-44E3-9099-C40C66FF867C}">
                  <a14:compatExt spid="_x0000_s3345"/>
                </a:ext>
                <a:ext uri="{FF2B5EF4-FFF2-40B4-BE49-F238E27FC236}">
                  <a16:creationId xmlns:a16="http://schemas.microsoft.com/office/drawing/2014/main" id="{00000000-0008-0000-0900-000011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114300</xdr:colOff>
          <xdr:row>20</xdr:row>
          <xdr:rowOff>38100</xdr:rowOff>
        </xdr:from>
        <xdr:to>
          <xdr:col>9</xdr:col>
          <xdr:colOff>333375</xdr:colOff>
          <xdr:row>20</xdr:row>
          <xdr:rowOff>142875</xdr:rowOff>
        </xdr:to>
        <xdr:sp macro="" textlink="">
          <xdr:nvSpPr>
            <xdr:cNvPr id="3346" name="Check Box 274" hidden="1">
              <a:extLst>
                <a:ext uri="{63B3BB69-23CF-44E3-9099-C40C66FF867C}">
                  <a14:compatExt spid="_x0000_s3346"/>
                </a:ext>
                <a:ext uri="{FF2B5EF4-FFF2-40B4-BE49-F238E27FC236}">
                  <a16:creationId xmlns:a16="http://schemas.microsoft.com/office/drawing/2014/main" id="{00000000-0008-0000-0900-000012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114300</xdr:colOff>
          <xdr:row>21</xdr:row>
          <xdr:rowOff>38100</xdr:rowOff>
        </xdr:from>
        <xdr:to>
          <xdr:col>9</xdr:col>
          <xdr:colOff>333375</xdr:colOff>
          <xdr:row>21</xdr:row>
          <xdr:rowOff>142875</xdr:rowOff>
        </xdr:to>
        <xdr:sp macro="" textlink="">
          <xdr:nvSpPr>
            <xdr:cNvPr id="3347" name="Check Box 275" hidden="1">
              <a:extLst>
                <a:ext uri="{63B3BB69-23CF-44E3-9099-C40C66FF867C}">
                  <a14:compatExt spid="_x0000_s3347"/>
                </a:ext>
                <a:ext uri="{FF2B5EF4-FFF2-40B4-BE49-F238E27FC236}">
                  <a16:creationId xmlns:a16="http://schemas.microsoft.com/office/drawing/2014/main" id="{00000000-0008-0000-0900-000013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114300</xdr:colOff>
          <xdr:row>22</xdr:row>
          <xdr:rowOff>38100</xdr:rowOff>
        </xdr:from>
        <xdr:to>
          <xdr:col>9</xdr:col>
          <xdr:colOff>333375</xdr:colOff>
          <xdr:row>22</xdr:row>
          <xdr:rowOff>142875</xdr:rowOff>
        </xdr:to>
        <xdr:sp macro="" textlink="">
          <xdr:nvSpPr>
            <xdr:cNvPr id="3348" name="Check Box 276" hidden="1">
              <a:extLst>
                <a:ext uri="{63B3BB69-23CF-44E3-9099-C40C66FF867C}">
                  <a14:compatExt spid="_x0000_s3348"/>
                </a:ext>
                <a:ext uri="{FF2B5EF4-FFF2-40B4-BE49-F238E27FC236}">
                  <a16:creationId xmlns:a16="http://schemas.microsoft.com/office/drawing/2014/main" id="{00000000-0008-0000-0900-000014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114300</xdr:colOff>
          <xdr:row>23</xdr:row>
          <xdr:rowOff>38100</xdr:rowOff>
        </xdr:from>
        <xdr:to>
          <xdr:col>9</xdr:col>
          <xdr:colOff>333375</xdr:colOff>
          <xdr:row>23</xdr:row>
          <xdr:rowOff>142875</xdr:rowOff>
        </xdr:to>
        <xdr:sp macro="" textlink="">
          <xdr:nvSpPr>
            <xdr:cNvPr id="3349" name="Check Box 277" hidden="1">
              <a:extLst>
                <a:ext uri="{63B3BB69-23CF-44E3-9099-C40C66FF867C}">
                  <a14:compatExt spid="_x0000_s3349"/>
                </a:ext>
                <a:ext uri="{FF2B5EF4-FFF2-40B4-BE49-F238E27FC236}">
                  <a16:creationId xmlns:a16="http://schemas.microsoft.com/office/drawing/2014/main" id="{00000000-0008-0000-0900-000015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114300</xdr:colOff>
          <xdr:row>24</xdr:row>
          <xdr:rowOff>38100</xdr:rowOff>
        </xdr:from>
        <xdr:to>
          <xdr:col>9</xdr:col>
          <xdr:colOff>333375</xdr:colOff>
          <xdr:row>24</xdr:row>
          <xdr:rowOff>142875</xdr:rowOff>
        </xdr:to>
        <xdr:sp macro="" textlink="">
          <xdr:nvSpPr>
            <xdr:cNvPr id="3350" name="Check Box 278" hidden="1">
              <a:extLst>
                <a:ext uri="{63B3BB69-23CF-44E3-9099-C40C66FF867C}">
                  <a14:compatExt spid="_x0000_s3350"/>
                </a:ext>
                <a:ext uri="{FF2B5EF4-FFF2-40B4-BE49-F238E27FC236}">
                  <a16:creationId xmlns:a16="http://schemas.microsoft.com/office/drawing/2014/main" id="{00000000-0008-0000-0900-000016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114300</xdr:colOff>
          <xdr:row>25</xdr:row>
          <xdr:rowOff>38100</xdr:rowOff>
        </xdr:from>
        <xdr:to>
          <xdr:col>9</xdr:col>
          <xdr:colOff>333375</xdr:colOff>
          <xdr:row>25</xdr:row>
          <xdr:rowOff>142875</xdr:rowOff>
        </xdr:to>
        <xdr:sp macro="" textlink="">
          <xdr:nvSpPr>
            <xdr:cNvPr id="3351" name="Check Box 279" hidden="1">
              <a:extLst>
                <a:ext uri="{63B3BB69-23CF-44E3-9099-C40C66FF867C}">
                  <a14:compatExt spid="_x0000_s3351"/>
                </a:ext>
                <a:ext uri="{FF2B5EF4-FFF2-40B4-BE49-F238E27FC236}">
                  <a16:creationId xmlns:a16="http://schemas.microsoft.com/office/drawing/2014/main" id="{00000000-0008-0000-0900-000017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114300</xdr:colOff>
          <xdr:row>26</xdr:row>
          <xdr:rowOff>38100</xdr:rowOff>
        </xdr:from>
        <xdr:to>
          <xdr:col>9</xdr:col>
          <xdr:colOff>333375</xdr:colOff>
          <xdr:row>26</xdr:row>
          <xdr:rowOff>142875</xdr:rowOff>
        </xdr:to>
        <xdr:sp macro="" textlink="">
          <xdr:nvSpPr>
            <xdr:cNvPr id="3352" name="Check Box 280" hidden="1">
              <a:extLst>
                <a:ext uri="{63B3BB69-23CF-44E3-9099-C40C66FF867C}">
                  <a14:compatExt spid="_x0000_s3352"/>
                </a:ext>
                <a:ext uri="{FF2B5EF4-FFF2-40B4-BE49-F238E27FC236}">
                  <a16:creationId xmlns:a16="http://schemas.microsoft.com/office/drawing/2014/main" id="{00000000-0008-0000-0900-000018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114300</xdr:colOff>
          <xdr:row>27</xdr:row>
          <xdr:rowOff>38100</xdr:rowOff>
        </xdr:from>
        <xdr:to>
          <xdr:col>9</xdr:col>
          <xdr:colOff>333375</xdr:colOff>
          <xdr:row>27</xdr:row>
          <xdr:rowOff>142875</xdr:rowOff>
        </xdr:to>
        <xdr:sp macro="" textlink="">
          <xdr:nvSpPr>
            <xdr:cNvPr id="3353" name="Check Box 281" hidden="1">
              <a:extLst>
                <a:ext uri="{63B3BB69-23CF-44E3-9099-C40C66FF867C}">
                  <a14:compatExt spid="_x0000_s3353"/>
                </a:ext>
                <a:ext uri="{FF2B5EF4-FFF2-40B4-BE49-F238E27FC236}">
                  <a16:creationId xmlns:a16="http://schemas.microsoft.com/office/drawing/2014/main" id="{00000000-0008-0000-0900-000019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28575</xdr:colOff>
          <xdr:row>11</xdr:row>
          <xdr:rowOff>38100</xdr:rowOff>
        </xdr:from>
        <xdr:to>
          <xdr:col>0</xdr:col>
          <xdr:colOff>1447800</xdr:colOff>
          <xdr:row>12</xdr:row>
          <xdr:rowOff>66675</xdr:rowOff>
        </xdr:to>
        <xdr:sp macro="" textlink="">
          <xdr:nvSpPr>
            <xdr:cNvPr id="16389" name="Check Box 5" hidden="1">
              <a:extLst>
                <a:ext uri="{63B3BB69-23CF-44E3-9099-C40C66FF867C}">
                  <a14:compatExt spid="_x0000_s16389"/>
                </a:ext>
                <a:ext uri="{FF2B5EF4-FFF2-40B4-BE49-F238E27FC236}">
                  <a16:creationId xmlns:a16="http://schemas.microsoft.com/office/drawing/2014/main" id="{00000000-0008-0000-0C00-000005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9% tax credits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11</xdr:row>
          <xdr:rowOff>76200</xdr:rowOff>
        </xdr:from>
        <xdr:to>
          <xdr:col>2</xdr:col>
          <xdr:colOff>0</xdr:colOff>
          <xdr:row>12</xdr:row>
          <xdr:rowOff>38100</xdr:rowOff>
        </xdr:to>
        <xdr:sp macro="" textlink="">
          <xdr:nvSpPr>
            <xdr:cNvPr id="16390" name="Check Box 6" hidden="1">
              <a:extLst>
                <a:ext uri="{63B3BB69-23CF-44E3-9099-C40C66FF867C}">
                  <a14:compatExt spid="_x0000_s16390"/>
                </a:ext>
                <a:ext uri="{FF2B5EF4-FFF2-40B4-BE49-F238E27FC236}">
                  <a16:creationId xmlns:a16="http://schemas.microsoft.com/office/drawing/2014/main" id="{00000000-0008-0000-0C00-000006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4% Tax Credits/CDLAC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1695450</xdr:colOff>
          <xdr:row>11</xdr:row>
          <xdr:rowOff>47625</xdr:rowOff>
        </xdr:from>
        <xdr:to>
          <xdr:col>2</xdr:col>
          <xdr:colOff>1438275</xdr:colOff>
          <xdr:row>12</xdr:row>
          <xdr:rowOff>57150</xdr:rowOff>
        </xdr:to>
        <xdr:sp macro="" textlink="">
          <xdr:nvSpPr>
            <xdr:cNvPr id="16391" name="Check Box 7" hidden="1">
              <a:extLst>
                <a:ext uri="{63B3BB69-23CF-44E3-9099-C40C66FF867C}">
                  <a14:compatExt spid="_x0000_s16391"/>
                </a:ext>
                <a:ext uri="{FF2B5EF4-FFF2-40B4-BE49-F238E27FC236}">
                  <a16:creationId xmlns:a16="http://schemas.microsoft.com/office/drawing/2014/main" id="{00000000-0008-0000-0C00-000007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HUD 202 or 811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11</xdr:row>
          <xdr:rowOff>38100</xdr:rowOff>
        </xdr:from>
        <xdr:to>
          <xdr:col>4</xdr:col>
          <xdr:colOff>981075</xdr:colOff>
          <xdr:row>12</xdr:row>
          <xdr:rowOff>47625</xdr:rowOff>
        </xdr:to>
        <xdr:sp macro="" textlink="">
          <xdr:nvSpPr>
            <xdr:cNvPr id="16392" name="Check Box 8" hidden="1">
              <a:extLst>
                <a:ext uri="{63B3BB69-23CF-44E3-9099-C40C66FF867C}">
                  <a14:compatExt spid="_x0000_s16392"/>
                </a:ext>
                <a:ext uri="{FF2B5EF4-FFF2-40B4-BE49-F238E27FC236}">
                  <a16:creationId xmlns:a16="http://schemas.microsoft.com/office/drawing/2014/main" id="{00000000-0008-0000-0C00-000008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AHP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1447800</xdr:colOff>
          <xdr:row>11</xdr:row>
          <xdr:rowOff>66675</xdr:rowOff>
        </xdr:from>
        <xdr:to>
          <xdr:col>3</xdr:col>
          <xdr:colOff>1419225</xdr:colOff>
          <xdr:row>12</xdr:row>
          <xdr:rowOff>38100</xdr:rowOff>
        </xdr:to>
        <xdr:sp macro="" textlink="">
          <xdr:nvSpPr>
            <xdr:cNvPr id="16393" name="Check Box 9" hidden="1">
              <a:extLst>
                <a:ext uri="{63B3BB69-23CF-44E3-9099-C40C66FF867C}">
                  <a14:compatExt spid="_x0000_s16393"/>
                </a:ext>
                <a:ext uri="{FF2B5EF4-FFF2-40B4-BE49-F238E27FC236}">
                  <a16:creationId xmlns:a16="http://schemas.microsoft.com/office/drawing/2014/main" id="{00000000-0008-0000-0C00-000009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Project-based Section 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1695450</xdr:colOff>
          <xdr:row>12</xdr:row>
          <xdr:rowOff>47625</xdr:rowOff>
        </xdr:from>
        <xdr:to>
          <xdr:col>2</xdr:col>
          <xdr:colOff>1400175</xdr:colOff>
          <xdr:row>13</xdr:row>
          <xdr:rowOff>38100</xdr:rowOff>
        </xdr:to>
        <xdr:sp macro="" textlink="">
          <xdr:nvSpPr>
            <xdr:cNvPr id="16395" name="Check Box 11" hidden="1">
              <a:extLst>
                <a:ext uri="{63B3BB69-23CF-44E3-9099-C40C66FF867C}">
                  <a14:compatExt spid="_x0000_s16395"/>
                </a:ext>
                <a:ext uri="{FF2B5EF4-FFF2-40B4-BE49-F238E27FC236}">
                  <a16:creationId xmlns:a16="http://schemas.microsoft.com/office/drawing/2014/main" id="{00000000-0008-0000-0C00-00000B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MHSA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1447800</xdr:colOff>
          <xdr:row>12</xdr:row>
          <xdr:rowOff>66675</xdr:rowOff>
        </xdr:from>
        <xdr:to>
          <xdr:col>3</xdr:col>
          <xdr:colOff>1533525</xdr:colOff>
          <xdr:row>13</xdr:row>
          <xdr:rowOff>47625</xdr:rowOff>
        </xdr:to>
        <xdr:sp macro="" textlink="">
          <xdr:nvSpPr>
            <xdr:cNvPr id="16396" name="Check Box 12" hidden="1">
              <a:extLst>
                <a:ext uri="{63B3BB69-23CF-44E3-9099-C40C66FF867C}">
                  <a14:compatExt spid="_x0000_s16396"/>
                </a:ext>
                <a:ext uri="{FF2B5EF4-FFF2-40B4-BE49-F238E27FC236}">
                  <a16:creationId xmlns:a16="http://schemas.microsoft.com/office/drawing/2014/main" id="{00000000-0008-0000-0C00-00000C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Infill Infrastructure Grant (IIG)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12</xdr:row>
          <xdr:rowOff>38100</xdr:rowOff>
        </xdr:from>
        <xdr:to>
          <xdr:col>0</xdr:col>
          <xdr:colOff>1466850</xdr:colOff>
          <xdr:row>13</xdr:row>
          <xdr:rowOff>47625</xdr:rowOff>
        </xdr:to>
        <xdr:sp macro="" textlink="">
          <xdr:nvSpPr>
            <xdr:cNvPr id="16397" name="Check Box 13" hidden="1">
              <a:extLst>
                <a:ext uri="{63B3BB69-23CF-44E3-9099-C40C66FF867C}">
                  <a14:compatExt spid="_x0000_s16397"/>
                </a:ext>
                <a:ext uri="{FF2B5EF4-FFF2-40B4-BE49-F238E27FC236}">
                  <a16:creationId xmlns:a16="http://schemas.microsoft.com/office/drawing/2014/main" id="{00000000-0008-0000-0C00-00000D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HOPWA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12</xdr:row>
          <xdr:rowOff>57150</xdr:rowOff>
        </xdr:from>
        <xdr:to>
          <xdr:col>6</xdr:col>
          <xdr:colOff>47625</xdr:colOff>
          <xdr:row>13</xdr:row>
          <xdr:rowOff>38100</xdr:rowOff>
        </xdr:to>
        <xdr:sp macro="" textlink="">
          <xdr:nvSpPr>
            <xdr:cNvPr id="16398" name="Check Box 14" hidden="1">
              <a:extLst>
                <a:ext uri="{63B3BB69-23CF-44E3-9099-C40C66FF867C}">
                  <a14:compatExt spid="_x0000_s16398"/>
                </a:ext>
                <a:ext uri="{FF2B5EF4-FFF2-40B4-BE49-F238E27FC236}">
                  <a16:creationId xmlns:a16="http://schemas.microsoft.com/office/drawing/2014/main" id="{00000000-0008-0000-0C00-00000E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MHP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12</xdr:row>
          <xdr:rowOff>76200</xdr:rowOff>
        </xdr:from>
        <xdr:to>
          <xdr:col>1</xdr:col>
          <xdr:colOff>1314450</xdr:colOff>
          <xdr:row>13</xdr:row>
          <xdr:rowOff>19050</xdr:rowOff>
        </xdr:to>
        <xdr:sp macro="" textlink="">
          <xdr:nvSpPr>
            <xdr:cNvPr id="16399" name="Check Box 15" hidden="1">
              <a:extLst>
                <a:ext uri="{63B3BB69-23CF-44E3-9099-C40C66FF867C}">
                  <a14:compatExt spid="_x0000_s16399"/>
                </a:ext>
                <a:ext uri="{FF2B5EF4-FFF2-40B4-BE49-F238E27FC236}">
                  <a16:creationId xmlns:a16="http://schemas.microsoft.com/office/drawing/2014/main" id="{00000000-0008-0000-0C00-00000F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Transit Oriented Devt</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5" Type="http://schemas.openxmlformats.org/officeDocument/2006/relationships/ctrlProp" Target="../ctrlProps/ctrlProp2.xml"/><Relationship Id="rId61" Type="http://schemas.openxmlformats.org/officeDocument/2006/relationships/ctrlProp" Target="../ctrlProps/ctrlProp58.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2.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1" Type="http://schemas.openxmlformats.org/officeDocument/2006/relationships/printerSettings" Target="../printerSettings/printerSettings10.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s>
</file>

<file path=xl/worksheets/_rels/sheet13.xml.rels><?xml version="1.0" encoding="UTF-8" standalone="yes"?>
<Relationships xmlns="http://schemas.openxmlformats.org/package/2006/relationships"><Relationship Id="rId8" Type="http://schemas.openxmlformats.org/officeDocument/2006/relationships/ctrlProp" Target="../ctrlProps/ctrlProp68.xml"/><Relationship Id="rId3" Type="http://schemas.openxmlformats.org/officeDocument/2006/relationships/ctrlProp" Target="../ctrlProps/ctrlProp63.xml"/><Relationship Id="rId7" Type="http://schemas.openxmlformats.org/officeDocument/2006/relationships/ctrlProp" Target="../ctrlProps/ctrlProp67.xml"/><Relationship Id="rId12" Type="http://schemas.openxmlformats.org/officeDocument/2006/relationships/ctrlProp" Target="../ctrlProps/ctrlProp72.xml"/><Relationship Id="rId2" Type="http://schemas.openxmlformats.org/officeDocument/2006/relationships/vmlDrawing" Target="../drawings/vmlDrawing3.vml"/><Relationship Id="rId1" Type="http://schemas.openxmlformats.org/officeDocument/2006/relationships/drawing" Target="../drawings/drawing2.xml"/><Relationship Id="rId6" Type="http://schemas.openxmlformats.org/officeDocument/2006/relationships/ctrlProp" Target="../ctrlProps/ctrlProp66.xml"/><Relationship Id="rId11" Type="http://schemas.openxmlformats.org/officeDocument/2006/relationships/ctrlProp" Target="../ctrlProps/ctrlProp71.xml"/><Relationship Id="rId5" Type="http://schemas.openxmlformats.org/officeDocument/2006/relationships/ctrlProp" Target="../ctrlProps/ctrlProp65.xml"/><Relationship Id="rId10" Type="http://schemas.openxmlformats.org/officeDocument/2006/relationships/ctrlProp" Target="../ctrlProps/ctrlProp70.xml"/><Relationship Id="rId4" Type="http://schemas.openxmlformats.org/officeDocument/2006/relationships/ctrlProp" Target="../ctrlProps/ctrlProp64.xml"/><Relationship Id="rId9" Type="http://schemas.openxmlformats.org/officeDocument/2006/relationships/ctrlProp" Target="../ctrlProps/ctrlProp69.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19"/>
  <sheetViews>
    <sheetView tabSelected="1" zoomScaleNormal="100" workbookViewId="0">
      <selection activeCell="A25" sqref="A25"/>
    </sheetView>
  </sheetViews>
  <sheetFormatPr defaultRowHeight="12.75"/>
  <cols>
    <col min="1" max="1" width="79.85546875" customWidth="1"/>
  </cols>
  <sheetData>
    <row r="1" spans="1:1" ht="15">
      <c r="A1" s="495" t="s">
        <v>472</v>
      </c>
    </row>
    <row r="2" spans="1:1">
      <c r="A2" s="496"/>
    </row>
    <row r="3" spans="1:1" ht="25.5">
      <c r="A3" s="497" t="s">
        <v>473</v>
      </c>
    </row>
    <row r="4" spans="1:1">
      <c r="A4" s="496"/>
    </row>
    <row r="5" spans="1:1">
      <c r="A5" s="498" t="s">
        <v>475</v>
      </c>
    </row>
    <row r="6" spans="1:1">
      <c r="A6" s="497" t="s">
        <v>474</v>
      </c>
    </row>
    <row r="7" spans="1:1">
      <c r="A7" s="500"/>
    </row>
    <row r="8" spans="1:1">
      <c r="A8" s="498" t="s">
        <v>0</v>
      </c>
    </row>
    <row r="9" spans="1:1" ht="38.25">
      <c r="A9" s="500" t="s">
        <v>1</v>
      </c>
    </row>
    <row r="10" spans="1:1">
      <c r="A10" s="500"/>
    </row>
    <row r="11" spans="1:1" ht="38.25">
      <c r="A11" s="500" t="s">
        <v>2</v>
      </c>
    </row>
    <row r="12" spans="1:1">
      <c r="A12" s="500"/>
    </row>
    <row r="13" spans="1:1" ht="38.25">
      <c r="A13" s="500" t="s">
        <v>3</v>
      </c>
    </row>
    <row r="14" spans="1:1">
      <c r="A14" s="496"/>
    </row>
    <row r="15" spans="1:1" ht="69" customHeight="1">
      <c r="A15" s="499" t="s">
        <v>189</v>
      </c>
    </row>
    <row r="16" spans="1:1">
      <c r="A16" s="496"/>
    </row>
    <row r="17" spans="1:1">
      <c r="A17" s="500" t="s">
        <v>4</v>
      </c>
    </row>
    <row r="18" spans="1:1">
      <c r="A18" s="496"/>
    </row>
    <row r="19" spans="1:1" ht="25.5">
      <c r="A19" s="497" t="s">
        <v>476</v>
      </c>
    </row>
  </sheetData>
  <sheetProtection algorithmName="SHA-512" hashValue="YYdJOxNrU33n3mAZnbn+geIqAKcAWBdI7a4byuV4EhXsmiS4XxYXsFetxuA73wk6DSh3fS+xi8UDYq1/J0m6Ig==" saltValue="2RFLuiqzymELKcgW6xJs5g==" spinCount="100000" sheet="1" objects="1" scenarios="1"/>
  <phoneticPr fontId="18" type="noConversion"/>
  <pageMargins left="0.75" right="0.75" top="1" bottom="1" header="0.5" footer="0.5"/>
  <pageSetup orientation="portrait" r:id="rId1"/>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2">
    <pageSetUpPr fitToPage="1"/>
  </sheetPr>
  <dimension ref="A1:R39"/>
  <sheetViews>
    <sheetView zoomScale="110" zoomScaleNormal="110" workbookViewId="0">
      <selection activeCell="J18" sqref="J18"/>
    </sheetView>
  </sheetViews>
  <sheetFormatPr defaultColWidth="14.7109375" defaultRowHeight="12.75"/>
  <cols>
    <col min="1" max="5" width="12.7109375" style="3" customWidth="1"/>
    <col min="6" max="6" width="6.28515625" style="3" customWidth="1"/>
    <col min="7" max="8" width="5.7109375" customWidth="1"/>
    <col min="9" max="9" width="6.7109375" customWidth="1"/>
    <col min="10" max="10" width="5.7109375" customWidth="1"/>
    <col min="11" max="11" width="11" customWidth="1"/>
    <col min="12" max="12" width="15.28515625" customWidth="1"/>
    <col min="13" max="13" width="14.7109375" customWidth="1"/>
    <col min="14" max="18" width="14.7109375" hidden="1" customWidth="1"/>
  </cols>
  <sheetData>
    <row r="1" spans="1:12" ht="15" customHeight="1">
      <c r="A1" s="727" t="s">
        <v>382</v>
      </c>
      <c r="B1" s="727"/>
      <c r="C1" s="727"/>
      <c r="D1" s="727"/>
      <c r="E1" s="727"/>
      <c r="F1" s="727"/>
      <c r="G1" s="727"/>
      <c r="H1" s="727"/>
      <c r="I1" s="727"/>
      <c r="J1" s="727"/>
      <c r="K1" s="727"/>
      <c r="L1" s="727"/>
    </row>
    <row r="2" spans="1:12" ht="15" customHeight="1" thickBot="1">
      <c r="A2" s="727" t="s">
        <v>442</v>
      </c>
      <c r="B2" s="727"/>
      <c r="C2" s="727"/>
      <c r="D2" s="727"/>
      <c r="E2" s="727"/>
      <c r="F2" s="727"/>
      <c r="G2" s="727"/>
      <c r="H2" s="727"/>
      <c r="I2" s="727"/>
      <c r="J2" s="727"/>
      <c r="K2" s="727"/>
      <c r="L2" s="727"/>
    </row>
    <row r="3" spans="1:12" ht="15" thickBot="1">
      <c r="A3" s="769" t="s">
        <v>399</v>
      </c>
      <c r="B3" s="770"/>
      <c r="C3" s="771">
        <f>'Ex. 1 Application'!B4</f>
        <v>0</v>
      </c>
      <c r="D3" s="771"/>
      <c r="E3" s="771"/>
      <c r="F3" s="771"/>
      <c r="G3" s="771"/>
      <c r="H3" s="771"/>
      <c r="I3" s="771"/>
      <c r="J3" s="771"/>
      <c r="K3" s="771"/>
      <c r="L3" s="772"/>
    </row>
    <row r="4" spans="1:12">
      <c r="G4" s="3"/>
      <c r="H4" s="3"/>
      <c r="I4" s="3"/>
      <c r="J4" s="3"/>
      <c r="K4" s="3"/>
    </row>
    <row r="5" spans="1:12" ht="39.75" customHeight="1">
      <c r="A5" s="761" t="s">
        <v>293</v>
      </c>
      <c r="B5" s="761"/>
      <c r="C5" s="761"/>
      <c r="D5" s="761"/>
      <c r="E5" s="761"/>
      <c r="F5" s="761"/>
      <c r="G5" s="761"/>
      <c r="H5" s="761"/>
      <c r="I5" s="761"/>
      <c r="J5" s="761"/>
      <c r="K5" s="761"/>
    </row>
    <row r="6" spans="1:12" ht="12.75" customHeight="1">
      <c r="A6" s="4"/>
      <c r="B6" s="4"/>
      <c r="C6" s="4"/>
      <c r="D6" s="4"/>
      <c r="E6" s="4"/>
      <c r="F6" s="4"/>
      <c r="G6" s="3"/>
      <c r="H6" s="3"/>
      <c r="I6" s="3"/>
      <c r="J6" s="3"/>
      <c r="K6" s="3"/>
    </row>
    <row r="7" spans="1:12">
      <c r="A7" s="5" t="s">
        <v>5</v>
      </c>
      <c r="B7" s="5"/>
      <c r="D7" s="6"/>
      <c r="G7" s="3"/>
      <c r="H7" s="3"/>
      <c r="I7" s="3"/>
      <c r="J7" s="3"/>
      <c r="K7" s="3"/>
    </row>
    <row r="8" spans="1:12">
      <c r="A8" s="5" t="s">
        <v>6</v>
      </c>
      <c r="B8" s="5"/>
      <c r="C8" s="5"/>
      <c r="E8" s="6"/>
      <c r="G8" s="3"/>
      <c r="H8" s="3"/>
      <c r="I8" s="3"/>
      <c r="J8" s="3"/>
      <c r="K8" s="3"/>
    </row>
    <row r="9" spans="1:12">
      <c r="A9" s="7"/>
      <c r="G9" s="3"/>
      <c r="H9" s="3"/>
      <c r="I9" s="3"/>
      <c r="J9" s="3"/>
      <c r="K9" s="3"/>
    </row>
    <row r="10" spans="1:12" ht="15.75">
      <c r="A10" s="8" t="s">
        <v>7</v>
      </c>
      <c r="G10" s="3"/>
      <c r="H10" s="3"/>
      <c r="I10" s="3"/>
      <c r="J10" s="3"/>
      <c r="K10" s="3"/>
    </row>
    <row r="11" spans="1:12" ht="12.75" customHeight="1">
      <c r="A11" s="8"/>
      <c r="G11" s="3"/>
      <c r="H11" s="3"/>
      <c r="I11" s="3"/>
      <c r="J11" s="3"/>
      <c r="K11" s="3"/>
    </row>
    <row r="12" spans="1:12">
      <c r="A12" s="7" t="s">
        <v>8</v>
      </c>
      <c r="B12" s="9"/>
      <c r="D12" s="10"/>
      <c r="G12" s="3"/>
      <c r="H12" s="3"/>
      <c r="I12" s="3"/>
      <c r="J12" s="3"/>
      <c r="K12" s="3"/>
    </row>
    <row r="13" spans="1:12">
      <c r="A13" s="7" t="s">
        <v>9</v>
      </c>
      <c r="B13" s="9"/>
      <c r="C13" s="10"/>
      <c r="G13" s="3"/>
      <c r="H13" s="3"/>
      <c r="I13" s="3"/>
      <c r="J13" s="3"/>
      <c r="K13" s="3"/>
    </row>
    <row r="14" spans="1:12" ht="13.5" thickBot="1">
      <c r="A14" s="11"/>
      <c r="B14" s="12"/>
      <c r="C14" s="11"/>
      <c r="D14" s="11"/>
      <c r="E14" s="11"/>
      <c r="F14" s="11"/>
      <c r="G14" s="11"/>
      <c r="H14" s="11"/>
      <c r="I14" s="11"/>
      <c r="J14" s="11"/>
      <c r="K14" s="11"/>
      <c r="L14" s="336"/>
    </row>
    <row r="15" spans="1:12" ht="13.5" customHeight="1" thickTop="1">
      <c r="A15" s="762" t="s">
        <v>10</v>
      </c>
      <c r="B15" s="764" t="s">
        <v>11</v>
      </c>
      <c r="C15" s="764" t="s">
        <v>12</v>
      </c>
      <c r="D15" s="764" t="s">
        <v>13</v>
      </c>
      <c r="E15" s="764" t="s">
        <v>14</v>
      </c>
      <c r="F15" s="766" t="s">
        <v>15</v>
      </c>
      <c r="G15" s="767"/>
      <c r="H15" s="767"/>
      <c r="I15" s="767"/>
      <c r="J15" s="768"/>
      <c r="K15" s="764" t="s">
        <v>291</v>
      </c>
      <c r="L15" s="759" t="s">
        <v>292</v>
      </c>
    </row>
    <row r="16" spans="1:12" ht="48.75" thickBot="1">
      <c r="A16" s="763"/>
      <c r="B16" s="765"/>
      <c r="C16" s="765"/>
      <c r="D16" s="765"/>
      <c r="E16" s="765"/>
      <c r="F16" s="13" t="s">
        <v>16</v>
      </c>
      <c r="G16" s="13" t="s">
        <v>17</v>
      </c>
      <c r="H16" s="13" t="s">
        <v>18</v>
      </c>
      <c r="I16" s="13" t="s">
        <v>19</v>
      </c>
      <c r="J16" s="13" t="s">
        <v>296</v>
      </c>
      <c r="K16" s="765"/>
      <c r="L16" s="760"/>
    </row>
    <row r="17" spans="1:18">
      <c r="A17" s="14"/>
      <c r="B17" s="15"/>
      <c r="C17" s="16"/>
      <c r="D17" s="17"/>
      <c r="E17" s="238"/>
      <c r="F17" s="18"/>
      <c r="G17" s="18"/>
      <c r="H17" s="18"/>
      <c r="I17" s="18"/>
      <c r="J17" s="18"/>
      <c r="K17" s="18"/>
      <c r="L17" s="19"/>
      <c r="N17" t="b">
        <v>0</v>
      </c>
      <c r="O17" t="b">
        <v>0</v>
      </c>
      <c r="P17" t="b">
        <v>0</v>
      </c>
      <c r="Q17" t="b">
        <v>0</v>
      </c>
      <c r="R17" t="b">
        <v>0</v>
      </c>
    </row>
    <row r="18" spans="1:18">
      <c r="A18" s="20"/>
      <c r="B18" s="21"/>
      <c r="C18" s="22"/>
      <c r="D18" s="23"/>
      <c r="E18" s="239"/>
      <c r="F18" s="22"/>
      <c r="G18" s="22"/>
      <c r="H18" s="22"/>
      <c r="I18" s="22"/>
      <c r="J18" s="22"/>
      <c r="K18" s="22"/>
      <c r="L18" s="24"/>
      <c r="N18" t="b">
        <v>0</v>
      </c>
      <c r="O18" t="b">
        <v>0</v>
      </c>
      <c r="P18" t="b">
        <v>0</v>
      </c>
      <c r="Q18" t="b">
        <v>0</v>
      </c>
      <c r="R18" t="b">
        <v>0</v>
      </c>
    </row>
    <row r="19" spans="1:18">
      <c r="A19" s="20"/>
      <c r="B19" s="21"/>
      <c r="C19" s="22"/>
      <c r="D19" s="16"/>
      <c r="E19" s="239"/>
      <c r="F19" s="22"/>
      <c r="G19" s="22"/>
      <c r="H19" s="22"/>
      <c r="I19" s="22"/>
      <c r="J19" s="22"/>
      <c r="K19" s="22"/>
      <c r="L19" s="24"/>
      <c r="N19" t="b">
        <v>0</v>
      </c>
      <c r="O19" t="b">
        <v>0</v>
      </c>
      <c r="P19" t="b">
        <v>0</v>
      </c>
      <c r="Q19" t="b">
        <v>0</v>
      </c>
      <c r="R19" t="b">
        <v>0</v>
      </c>
    </row>
    <row r="20" spans="1:18">
      <c r="A20" s="20"/>
      <c r="B20" s="21"/>
      <c r="C20" s="22"/>
      <c r="D20" s="16"/>
      <c r="E20" s="239"/>
      <c r="F20" s="22"/>
      <c r="G20" s="22"/>
      <c r="H20" s="22"/>
      <c r="I20" s="22"/>
      <c r="J20" s="22"/>
      <c r="K20" s="22"/>
      <c r="L20" s="24"/>
      <c r="N20" t="b">
        <v>0</v>
      </c>
      <c r="O20" t="b">
        <v>0</v>
      </c>
      <c r="P20" t="b">
        <v>0</v>
      </c>
      <c r="Q20" t="b">
        <v>0</v>
      </c>
      <c r="R20" t="b">
        <v>0</v>
      </c>
    </row>
    <row r="21" spans="1:18">
      <c r="A21" s="20"/>
      <c r="B21" s="21"/>
      <c r="C21" s="16"/>
      <c r="D21" s="16"/>
      <c r="E21" s="240"/>
      <c r="F21" s="16"/>
      <c r="G21" s="16"/>
      <c r="H21" s="16"/>
      <c r="I21" s="16"/>
      <c r="J21" s="16"/>
      <c r="K21" s="16"/>
      <c r="L21" s="25"/>
      <c r="N21" t="b">
        <v>0</v>
      </c>
      <c r="O21" t="b">
        <v>0</v>
      </c>
      <c r="P21" t="b">
        <v>0</v>
      </c>
      <c r="Q21" t="b">
        <v>0</v>
      </c>
      <c r="R21" t="b">
        <v>0</v>
      </c>
    </row>
    <row r="22" spans="1:18">
      <c r="A22" s="20"/>
      <c r="B22" s="21"/>
      <c r="C22" s="16"/>
      <c r="D22" s="16"/>
      <c r="E22" s="240"/>
      <c r="F22" s="16"/>
      <c r="G22" s="16"/>
      <c r="H22" s="16"/>
      <c r="I22" s="16"/>
      <c r="J22" s="16"/>
      <c r="K22" s="16"/>
      <c r="L22" s="25"/>
      <c r="N22" t="b">
        <v>0</v>
      </c>
      <c r="O22" t="b">
        <v>0</v>
      </c>
      <c r="P22" t="b">
        <v>0</v>
      </c>
      <c r="Q22" t="b">
        <v>0</v>
      </c>
      <c r="R22" t="b">
        <v>0</v>
      </c>
    </row>
    <row r="23" spans="1:18">
      <c r="A23" s="20"/>
      <c r="B23" s="21"/>
      <c r="C23" s="16"/>
      <c r="D23" s="16"/>
      <c r="E23" s="240"/>
      <c r="F23" s="16"/>
      <c r="G23" s="16"/>
      <c r="H23" s="16"/>
      <c r="I23" s="16"/>
      <c r="J23" s="16"/>
      <c r="K23" s="16"/>
      <c r="L23" s="25"/>
      <c r="N23" t="b">
        <v>0</v>
      </c>
      <c r="O23" t="b">
        <v>0</v>
      </c>
      <c r="P23" t="b">
        <v>0</v>
      </c>
      <c r="Q23" t="b">
        <v>0</v>
      </c>
      <c r="R23" t="b">
        <v>0</v>
      </c>
    </row>
    <row r="24" spans="1:18">
      <c r="A24" s="20"/>
      <c r="B24" s="21"/>
      <c r="C24" s="16"/>
      <c r="D24" s="16"/>
      <c r="E24" s="240"/>
      <c r="F24" s="16"/>
      <c r="G24" s="16"/>
      <c r="H24" s="16"/>
      <c r="I24" s="16"/>
      <c r="J24" s="16"/>
      <c r="K24" s="16"/>
      <c r="L24" s="25"/>
      <c r="N24" t="b">
        <v>0</v>
      </c>
      <c r="O24" t="b">
        <v>0</v>
      </c>
      <c r="P24" t="b">
        <v>0</v>
      </c>
      <c r="Q24" t="b">
        <v>0</v>
      </c>
      <c r="R24" t="b">
        <v>0</v>
      </c>
    </row>
    <row r="25" spans="1:18">
      <c r="A25" s="20"/>
      <c r="B25" s="21"/>
      <c r="C25" s="16"/>
      <c r="D25" s="16"/>
      <c r="E25" s="240"/>
      <c r="F25" s="16"/>
      <c r="G25" s="16"/>
      <c r="H25" s="16"/>
      <c r="I25" s="16"/>
      <c r="J25" s="16"/>
      <c r="K25" s="16"/>
      <c r="L25" s="25"/>
      <c r="N25" t="b">
        <v>0</v>
      </c>
      <c r="O25" t="b">
        <v>0</v>
      </c>
      <c r="P25" t="b">
        <v>0</v>
      </c>
      <c r="Q25" t="b">
        <v>0</v>
      </c>
      <c r="R25" t="b">
        <v>0</v>
      </c>
    </row>
    <row r="26" spans="1:18">
      <c r="A26" s="20"/>
      <c r="B26" s="21"/>
      <c r="C26" s="22"/>
      <c r="D26" s="22"/>
      <c r="E26" s="239"/>
      <c r="F26" s="22"/>
      <c r="G26" s="22"/>
      <c r="H26" s="22"/>
      <c r="I26" s="22"/>
      <c r="J26" s="22"/>
      <c r="K26" s="22"/>
      <c r="L26" s="24"/>
      <c r="N26" t="b">
        <v>0</v>
      </c>
      <c r="O26" t="b">
        <v>0</v>
      </c>
      <c r="P26" t="b">
        <v>0</v>
      </c>
      <c r="Q26" t="b">
        <v>0</v>
      </c>
      <c r="R26" t="b">
        <v>0</v>
      </c>
    </row>
    <row r="27" spans="1:18">
      <c r="A27" s="20"/>
      <c r="B27" s="21"/>
      <c r="C27" s="22"/>
      <c r="D27" s="22"/>
      <c r="E27" s="239"/>
      <c r="F27" s="22"/>
      <c r="G27" s="16"/>
      <c r="H27" s="16"/>
      <c r="I27" s="16"/>
      <c r="J27" s="16"/>
      <c r="K27" s="16"/>
      <c r="L27" s="25"/>
      <c r="N27" t="b">
        <v>0</v>
      </c>
      <c r="O27" t="b">
        <v>0</v>
      </c>
      <c r="P27" t="b">
        <v>0</v>
      </c>
      <c r="Q27" t="b">
        <v>0</v>
      </c>
      <c r="R27" t="b">
        <v>0</v>
      </c>
    </row>
    <row r="28" spans="1:18" ht="13.5" thickBot="1">
      <c r="A28" s="26"/>
      <c r="B28" s="27"/>
      <c r="C28" s="28"/>
      <c r="D28" s="28"/>
      <c r="E28" s="241"/>
      <c r="F28" s="28"/>
      <c r="G28" s="28"/>
      <c r="H28" s="28"/>
      <c r="I28" s="28"/>
      <c r="J28" s="28"/>
      <c r="K28" s="28"/>
      <c r="L28" s="29"/>
      <c r="N28" t="b">
        <v>0</v>
      </c>
      <c r="O28" t="b">
        <v>0</v>
      </c>
      <c r="P28" t="b">
        <v>0</v>
      </c>
      <c r="Q28" t="b">
        <v>0</v>
      </c>
      <c r="R28" t="b">
        <v>0</v>
      </c>
    </row>
    <row r="29" spans="1:18" ht="13.5" thickTop="1">
      <c r="A29" s="30"/>
      <c r="B29" s="31"/>
      <c r="C29" s="31"/>
      <c r="D29" s="31"/>
      <c r="E29" s="31"/>
      <c r="F29" s="31"/>
      <c r="G29" s="69"/>
      <c r="H29" s="69"/>
      <c r="I29" s="3"/>
      <c r="J29" s="3"/>
      <c r="K29" s="3"/>
    </row>
    <row r="30" spans="1:18" ht="16.5" customHeight="1" thickBot="1">
      <c r="A30" s="32" t="s">
        <v>20</v>
      </c>
      <c r="B30" s="33"/>
      <c r="C30" s="34"/>
      <c r="D30" s="12"/>
      <c r="E30" s="35"/>
      <c r="G30" s="3"/>
      <c r="H30" s="3"/>
      <c r="I30" s="3"/>
      <c r="J30" s="3"/>
      <c r="K30" s="3"/>
    </row>
    <row r="31" spans="1:18" ht="12.75" customHeight="1" thickTop="1">
      <c r="A31" s="36"/>
      <c r="B31" s="37"/>
      <c r="C31" s="38" t="s">
        <v>21</v>
      </c>
      <c r="D31" s="403">
        <f>SUMPRODUCT((N17:N28=TRUE)*(A17:A28))</f>
        <v>0</v>
      </c>
      <c r="E31" s="35"/>
      <c r="G31" s="3"/>
      <c r="H31" s="3"/>
      <c r="I31" s="3"/>
      <c r="J31" s="3"/>
      <c r="K31" s="3"/>
    </row>
    <row r="32" spans="1:18">
      <c r="A32" s="39"/>
      <c r="B32" s="40"/>
      <c r="C32" s="41" t="s">
        <v>22</v>
      </c>
      <c r="D32" s="403">
        <f>SUMPRODUCT((O17:O28=TRUE)*(A17:A28))</f>
        <v>0</v>
      </c>
      <c r="E32" s="31"/>
      <c r="G32" s="3"/>
      <c r="H32" s="3"/>
      <c r="I32" s="3"/>
      <c r="J32" s="3"/>
      <c r="K32" s="3"/>
    </row>
    <row r="33" spans="1:11" ht="12.75" customHeight="1">
      <c r="A33" s="42"/>
      <c r="B33" s="40"/>
      <c r="C33" s="41" t="s">
        <v>23</v>
      </c>
      <c r="D33" s="403">
        <f>SUMPRODUCT((P17:P28=TRUE)*(A17:A28))</f>
        <v>0</v>
      </c>
      <c r="E33" s="35"/>
      <c r="G33" s="3"/>
      <c r="H33" s="3"/>
      <c r="I33" s="3"/>
      <c r="J33" s="3"/>
      <c r="K33" s="3"/>
    </row>
    <row r="34" spans="1:11" ht="12.75" customHeight="1">
      <c r="A34" s="42"/>
      <c r="B34" s="40"/>
      <c r="C34" s="41" t="s">
        <v>24</v>
      </c>
      <c r="D34" s="403">
        <f>SUMPRODUCT((Q17:Q28=TRUE)*(A17:A28))</f>
        <v>0</v>
      </c>
      <c r="E34" s="35"/>
      <c r="G34" s="3"/>
      <c r="H34" s="3"/>
      <c r="I34" s="3"/>
      <c r="J34" s="3"/>
      <c r="K34" s="3"/>
    </row>
    <row r="35" spans="1:11" ht="13.5" customHeight="1" thickBot="1">
      <c r="A35" s="43"/>
      <c r="B35" s="44"/>
      <c r="C35" s="45" t="s">
        <v>25</v>
      </c>
      <c r="D35" s="404">
        <f>SUMPRODUCT((R17:R28=TRUE)*(A17:A28))</f>
        <v>0</v>
      </c>
      <c r="E35" s="35"/>
      <c r="G35" s="3"/>
      <c r="H35" s="3"/>
      <c r="I35" s="3"/>
      <c r="J35" s="3"/>
      <c r="K35" s="3"/>
    </row>
    <row r="36" spans="1:11" ht="13.5" thickTop="1">
      <c r="G36" s="3"/>
      <c r="H36" s="3"/>
      <c r="I36" s="3"/>
      <c r="J36" s="3"/>
      <c r="K36" s="3"/>
    </row>
    <row r="37" spans="1:11">
      <c r="G37" s="3"/>
      <c r="H37" s="3"/>
      <c r="I37" s="3"/>
      <c r="J37" s="3"/>
      <c r="K37" s="3"/>
    </row>
    <row r="38" spans="1:11">
      <c r="G38" s="3"/>
      <c r="H38" s="3"/>
      <c r="I38" s="3"/>
      <c r="J38" s="3"/>
      <c r="K38" s="3"/>
    </row>
    <row r="39" spans="1:11">
      <c r="G39" s="3"/>
      <c r="H39" s="3"/>
      <c r="I39" s="3"/>
      <c r="J39" s="3"/>
      <c r="K39" s="3"/>
    </row>
  </sheetData>
  <sheetProtection algorithmName="SHA-512" hashValue="FDvdw1Q9Mm/QRk2fRSxdqxhvczlynvhcFAkA3QthhNyJO30eYNC0pHYyDyZK6/bR59sPeTt/Ptz96CTUGBrSgw==" saltValue="l2Mjqy6/i9tjtHtXiHG2MA==" spinCount="100000" sheet="1" formatCells="0" formatColumns="0" formatRows="0" insertRows="0"/>
  <protectedRanges>
    <protectedRange password="DDF4" sqref="D7 E8" name="one"/>
    <protectedRange password="DDF4" sqref="D12 C13 D31:D35 A17:L28" name="one_3"/>
  </protectedRanges>
  <mergeCells count="13">
    <mergeCell ref="A1:L1"/>
    <mergeCell ref="A2:L2"/>
    <mergeCell ref="L15:L16"/>
    <mergeCell ref="A5:K5"/>
    <mergeCell ref="A15:A16"/>
    <mergeCell ref="B15:B16"/>
    <mergeCell ref="C15:C16"/>
    <mergeCell ref="D15:D16"/>
    <mergeCell ref="E15:E16"/>
    <mergeCell ref="K15:K16"/>
    <mergeCell ref="F15:J15"/>
    <mergeCell ref="A3:B3"/>
    <mergeCell ref="C3:L3"/>
  </mergeCells>
  <phoneticPr fontId="18" type="noConversion"/>
  <dataValidations count="2">
    <dataValidation type="list" allowBlank="1" showInputMessage="1" showErrorMessage="1" sqref="B17:B28" xr:uid="{00000000-0002-0000-0900-000000000000}">
      <formula1>"0,1,2,3,4"</formula1>
    </dataValidation>
    <dataValidation type="list" allowBlank="1" showInputMessage="1" showErrorMessage="1" sqref="D7 E8" xr:uid="{00000000-0002-0000-0900-000001000000}">
      <formula1>"Yes, No"</formula1>
    </dataValidation>
  </dataValidations>
  <pageMargins left="0.75" right="0.75" top="1" bottom="1" header="0.5" footer="0.5"/>
  <pageSetup scale="75"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292" r:id="rId4" name="Check Box 220">
              <controlPr defaultSize="0" autoFill="0" autoLine="0" autoPict="0">
                <anchor moveWithCells="1">
                  <from>
                    <xdr:col>5</xdr:col>
                    <xdr:colOff>114300</xdr:colOff>
                    <xdr:row>16</xdr:row>
                    <xdr:rowOff>38100</xdr:rowOff>
                  </from>
                  <to>
                    <xdr:col>5</xdr:col>
                    <xdr:colOff>333375</xdr:colOff>
                    <xdr:row>16</xdr:row>
                    <xdr:rowOff>142875</xdr:rowOff>
                  </to>
                </anchor>
              </controlPr>
            </control>
          </mc:Choice>
        </mc:AlternateContent>
        <mc:AlternateContent xmlns:mc="http://schemas.openxmlformats.org/markup-compatibility/2006">
          <mc:Choice Requires="x14">
            <control shapeId="3293" r:id="rId5" name="Check Box 221">
              <controlPr defaultSize="0" autoFill="0" autoLine="0" autoPict="0">
                <anchor moveWithCells="1">
                  <from>
                    <xdr:col>6</xdr:col>
                    <xdr:colOff>114300</xdr:colOff>
                    <xdr:row>16</xdr:row>
                    <xdr:rowOff>38100</xdr:rowOff>
                  </from>
                  <to>
                    <xdr:col>6</xdr:col>
                    <xdr:colOff>333375</xdr:colOff>
                    <xdr:row>16</xdr:row>
                    <xdr:rowOff>142875</xdr:rowOff>
                  </to>
                </anchor>
              </controlPr>
            </control>
          </mc:Choice>
        </mc:AlternateContent>
        <mc:AlternateContent xmlns:mc="http://schemas.openxmlformats.org/markup-compatibility/2006">
          <mc:Choice Requires="x14">
            <control shapeId="3294" r:id="rId6" name="Check Box 222">
              <controlPr defaultSize="0" autoFill="0" autoLine="0" autoPict="0">
                <anchor moveWithCells="1">
                  <from>
                    <xdr:col>7</xdr:col>
                    <xdr:colOff>114300</xdr:colOff>
                    <xdr:row>16</xdr:row>
                    <xdr:rowOff>38100</xdr:rowOff>
                  </from>
                  <to>
                    <xdr:col>7</xdr:col>
                    <xdr:colOff>333375</xdr:colOff>
                    <xdr:row>16</xdr:row>
                    <xdr:rowOff>142875</xdr:rowOff>
                  </to>
                </anchor>
              </controlPr>
            </control>
          </mc:Choice>
        </mc:AlternateContent>
        <mc:AlternateContent xmlns:mc="http://schemas.openxmlformats.org/markup-compatibility/2006">
          <mc:Choice Requires="x14">
            <control shapeId="3295" r:id="rId7" name="Check Box 223">
              <controlPr defaultSize="0" autoFill="0" autoLine="0" autoPict="0">
                <anchor moveWithCells="1">
                  <from>
                    <xdr:col>8</xdr:col>
                    <xdr:colOff>114300</xdr:colOff>
                    <xdr:row>16</xdr:row>
                    <xdr:rowOff>38100</xdr:rowOff>
                  </from>
                  <to>
                    <xdr:col>8</xdr:col>
                    <xdr:colOff>333375</xdr:colOff>
                    <xdr:row>16</xdr:row>
                    <xdr:rowOff>142875</xdr:rowOff>
                  </to>
                </anchor>
              </controlPr>
            </control>
          </mc:Choice>
        </mc:AlternateContent>
        <mc:AlternateContent xmlns:mc="http://schemas.openxmlformats.org/markup-compatibility/2006">
          <mc:Choice Requires="x14">
            <control shapeId="3296" r:id="rId8" name="Check Box 224">
              <controlPr defaultSize="0" autoFill="0" autoLine="0" autoPict="0">
                <anchor moveWithCells="1">
                  <from>
                    <xdr:col>5</xdr:col>
                    <xdr:colOff>114300</xdr:colOff>
                    <xdr:row>17</xdr:row>
                    <xdr:rowOff>38100</xdr:rowOff>
                  </from>
                  <to>
                    <xdr:col>5</xdr:col>
                    <xdr:colOff>333375</xdr:colOff>
                    <xdr:row>17</xdr:row>
                    <xdr:rowOff>142875</xdr:rowOff>
                  </to>
                </anchor>
              </controlPr>
            </control>
          </mc:Choice>
        </mc:AlternateContent>
        <mc:AlternateContent xmlns:mc="http://schemas.openxmlformats.org/markup-compatibility/2006">
          <mc:Choice Requires="x14">
            <control shapeId="3297" r:id="rId9" name="Check Box 225">
              <controlPr defaultSize="0" autoFill="0" autoLine="0" autoPict="0">
                <anchor moveWithCells="1">
                  <from>
                    <xdr:col>5</xdr:col>
                    <xdr:colOff>114300</xdr:colOff>
                    <xdr:row>17</xdr:row>
                    <xdr:rowOff>38100</xdr:rowOff>
                  </from>
                  <to>
                    <xdr:col>5</xdr:col>
                    <xdr:colOff>333375</xdr:colOff>
                    <xdr:row>17</xdr:row>
                    <xdr:rowOff>142875</xdr:rowOff>
                  </to>
                </anchor>
              </controlPr>
            </control>
          </mc:Choice>
        </mc:AlternateContent>
        <mc:AlternateContent xmlns:mc="http://schemas.openxmlformats.org/markup-compatibility/2006">
          <mc:Choice Requires="x14">
            <control shapeId="3298" r:id="rId10" name="Check Box 226">
              <controlPr defaultSize="0" autoFill="0" autoLine="0" autoPict="0">
                <anchor moveWithCells="1">
                  <from>
                    <xdr:col>6</xdr:col>
                    <xdr:colOff>114300</xdr:colOff>
                    <xdr:row>17</xdr:row>
                    <xdr:rowOff>38100</xdr:rowOff>
                  </from>
                  <to>
                    <xdr:col>6</xdr:col>
                    <xdr:colOff>333375</xdr:colOff>
                    <xdr:row>17</xdr:row>
                    <xdr:rowOff>142875</xdr:rowOff>
                  </to>
                </anchor>
              </controlPr>
            </control>
          </mc:Choice>
        </mc:AlternateContent>
        <mc:AlternateContent xmlns:mc="http://schemas.openxmlformats.org/markup-compatibility/2006">
          <mc:Choice Requires="x14">
            <control shapeId="3299" r:id="rId11" name="Check Box 227">
              <controlPr defaultSize="0" autoFill="0" autoLine="0" autoPict="0">
                <anchor moveWithCells="1">
                  <from>
                    <xdr:col>7</xdr:col>
                    <xdr:colOff>114300</xdr:colOff>
                    <xdr:row>17</xdr:row>
                    <xdr:rowOff>38100</xdr:rowOff>
                  </from>
                  <to>
                    <xdr:col>7</xdr:col>
                    <xdr:colOff>333375</xdr:colOff>
                    <xdr:row>17</xdr:row>
                    <xdr:rowOff>142875</xdr:rowOff>
                  </to>
                </anchor>
              </controlPr>
            </control>
          </mc:Choice>
        </mc:AlternateContent>
        <mc:AlternateContent xmlns:mc="http://schemas.openxmlformats.org/markup-compatibility/2006">
          <mc:Choice Requires="x14">
            <control shapeId="3300" r:id="rId12" name="Check Box 228">
              <controlPr defaultSize="0" autoFill="0" autoLine="0" autoPict="0">
                <anchor moveWithCells="1">
                  <from>
                    <xdr:col>8</xdr:col>
                    <xdr:colOff>114300</xdr:colOff>
                    <xdr:row>17</xdr:row>
                    <xdr:rowOff>38100</xdr:rowOff>
                  </from>
                  <to>
                    <xdr:col>8</xdr:col>
                    <xdr:colOff>333375</xdr:colOff>
                    <xdr:row>17</xdr:row>
                    <xdr:rowOff>142875</xdr:rowOff>
                  </to>
                </anchor>
              </controlPr>
            </control>
          </mc:Choice>
        </mc:AlternateContent>
        <mc:AlternateContent xmlns:mc="http://schemas.openxmlformats.org/markup-compatibility/2006">
          <mc:Choice Requires="x14">
            <control shapeId="3301" r:id="rId13" name="Check Box 229">
              <controlPr defaultSize="0" autoFill="0" autoLine="0" autoPict="0">
                <anchor moveWithCells="1">
                  <from>
                    <xdr:col>5</xdr:col>
                    <xdr:colOff>114300</xdr:colOff>
                    <xdr:row>18</xdr:row>
                    <xdr:rowOff>38100</xdr:rowOff>
                  </from>
                  <to>
                    <xdr:col>5</xdr:col>
                    <xdr:colOff>333375</xdr:colOff>
                    <xdr:row>18</xdr:row>
                    <xdr:rowOff>142875</xdr:rowOff>
                  </to>
                </anchor>
              </controlPr>
            </control>
          </mc:Choice>
        </mc:AlternateContent>
        <mc:AlternateContent xmlns:mc="http://schemas.openxmlformats.org/markup-compatibility/2006">
          <mc:Choice Requires="x14">
            <control shapeId="3302" r:id="rId14" name="Check Box 230">
              <controlPr defaultSize="0" autoFill="0" autoLine="0" autoPict="0">
                <anchor moveWithCells="1">
                  <from>
                    <xdr:col>6</xdr:col>
                    <xdr:colOff>114300</xdr:colOff>
                    <xdr:row>18</xdr:row>
                    <xdr:rowOff>38100</xdr:rowOff>
                  </from>
                  <to>
                    <xdr:col>6</xdr:col>
                    <xdr:colOff>333375</xdr:colOff>
                    <xdr:row>18</xdr:row>
                    <xdr:rowOff>142875</xdr:rowOff>
                  </to>
                </anchor>
              </controlPr>
            </control>
          </mc:Choice>
        </mc:AlternateContent>
        <mc:AlternateContent xmlns:mc="http://schemas.openxmlformats.org/markup-compatibility/2006">
          <mc:Choice Requires="x14">
            <control shapeId="3303" r:id="rId15" name="Check Box 231">
              <controlPr defaultSize="0" autoFill="0" autoLine="0" autoPict="0">
                <anchor moveWithCells="1">
                  <from>
                    <xdr:col>7</xdr:col>
                    <xdr:colOff>114300</xdr:colOff>
                    <xdr:row>18</xdr:row>
                    <xdr:rowOff>38100</xdr:rowOff>
                  </from>
                  <to>
                    <xdr:col>7</xdr:col>
                    <xdr:colOff>333375</xdr:colOff>
                    <xdr:row>18</xdr:row>
                    <xdr:rowOff>142875</xdr:rowOff>
                  </to>
                </anchor>
              </controlPr>
            </control>
          </mc:Choice>
        </mc:AlternateContent>
        <mc:AlternateContent xmlns:mc="http://schemas.openxmlformats.org/markup-compatibility/2006">
          <mc:Choice Requires="x14">
            <control shapeId="3304" r:id="rId16" name="Check Box 232">
              <controlPr defaultSize="0" autoFill="0" autoLine="0" autoPict="0">
                <anchor moveWithCells="1">
                  <from>
                    <xdr:col>8</xdr:col>
                    <xdr:colOff>114300</xdr:colOff>
                    <xdr:row>18</xdr:row>
                    <xdr:rowOff>38100</xdr:rowOff>
                  </from>
                  <to>
                    <xdr:col>8</xdr:col>
                    <xdr:colOff>333375</xdr:colOff>
                    <xdr:row>18</xdr:row>
                    <xdr:rowOff>142875</xdr:rowOff>
                  </to>
                </anchor>
              </controlPr>
            </control>
          </mc:Choice>
        </mc:AlternateContent>
        <mc:AlternateContent xmlns:mc="http://schemas.openxmlformats.org/markup-compatibility/2006">
          <mc:Choice Requires="x14">
            <control shapeId="3305" r:id="rId17" name="Check Box 233">
              <controlPr defaultSize="0" autoFill="0" autoLine="0" autoPict="0">
                <anchor moveWithCells="1">
                  <from>
                    <xdr:col>5</xdr:col>
                    <xdr:colOff>114300</xdr:colOff>
                    <xdr:row>19</xdr:row>
                    <xdr:rowOff>38100</xdr:rowOff>
                  </from>
                  <to>
                    <xdr:col>5</xdr:col>
                    <xdr:colOff>333375</xdr:colOff>
                    <xdr:row>19</xdr:row>
                    <xdr:rowOff>142875</xdr:rowOff>
                  </to>
                </anchor>
              </controlPr>
            </control>
          </mc:Choice>
        </mc:AlternateContent>
        <mc:AlternateContent xmlns:mc="http://schemas.openxmlformats.org/markup-compatibility/2006">
          <mc:Choice Requires="x14">
            <control shapeId="3306" r:id="rId18" name="Check Box 234">
              <controlPr defaultSize="0" autoFill="0" autoLine="0" autoPict="0">
                <anchor moveWithCells="1">
                  <from>
                    <xdr:col>6</xdr:col>
                    <xdr:colOff>114300</xdr:colOff>
                    <xdr:row>19</xdr:row>
                    <xdr:rowOff>38100</xdr:rowOff>
                  </from>
                  <to>
                    <xdr:col>6</xdr:col>
                    <xdr:colOff>333375</xdr:colOff>
                    <xdr:row>19</xdr:row>
                    <xdr:rowOff>142875</xdr:rowOff>
                  </to>
                </anchor>
              </controlPr>
            </control>
          </mc:Choice>
        </mc:AlternateContent>
        <mc:AlternateContent xmlns:mc="http://schemas.openxmlformats.org/markup-compatibility/2006">
          <mc:Choice Requires="x14">
            <control shapeId="3307" r:id="rId19" name="Check Box 235">
              <controlPr defaultSize="0" autoFill="0" autoLine="0" autoPict="0">
                <anchor moveWithCells="1">
                  <from>
                    <xdr:col>7</xdr:col>
                    <xdr:colOff>114300</xdr:colOff>
                    <xdr:row>19</xdr:row>
                    <xdr:rowOff>38100</xdr:rowOff>
                  </from>
                  <to>
                    <xdr:col>7</xdr:col>
                    <xdr:colOff>333375</xdr:colOff>
                    <xdr:row>19</xdr:row>
                    <xdr:rowOff>142875</xdr:rowOff>
                  </to>
                </anchor>
              </controlPr>
            </control>
          </mc:Choice>
        </mc:AlternateContent>
        <mc:AlternateContent xmlns:mc="http://schemas.openxmlformats.org/markup-compatibility/2006">
          <mc:Choice Requires="x14">
            <control shapeId="3308" r:id="rId20" name="Check Box 236">
              <controlPr defaultSize="0" autoFill="0" autoLine="0" autoPict="0">
                <anchor moveWithCells="1">
                  <from>
                    <xdr:col>8</xdr:col>
                    <xdr:colOff>114300</xdr:colOff>
                    <xdr:row>19</xdr:row>
                    <xdr:rowOff>38100</xdr:rowOff>
                  </from>
                  <to>
                    <xdr:col>8</xdr:col>
                    <xdr:colOff>333375</xdr:colOff>
                    <xdr:row>19</xdr:row>
                    <xdr:rowOff>142875</xdr:rowOff>
                  </to>
                </anchor>
              </controlPr>
            </control>
          </mc:Choice>
        </mc:AlternateContent>
        <mc:AlternateContent xmlns:mc="http://schemas.openxmlformats.org/markup-compatibility/2006">
          <mc:Choice Requires="x14">
            <control shapeId="3309" r:id="rId21" name="Check Box 237">
              <controlPr defaultSize="0" autoFill="0" autoLine="0" autoPict="0">
                <anchor moveWithCells="1">
                  <from>
                    <xdr:col>5</xdr:col>
                    <xdr:colOff>114300</xdr:colOff>
                    <xdr:row>20</xdr:row>
                    <xdr:rowOff>38100</xdr:rowOff>
                  </from>
                  <to>
                    <xdr:col>5</xdr:col>
                    <xdr:colOff>333375</xdr:colOff>
                    <xdr:row>20</xdr:row>
                    <xdr:rowOff>142875</xdr:rowOff>
                  </to>
                </anchor>
              </controlPr>
            </control>
          </mc:Choice>
        </mc:AlternateContent>
        <mc:AlternateContent xmlns:mc="http://schemas.openxmlformats.org/markup-compatibility/2006">
          <mc:Choice Requires="x14">
            <control shapeId="3310" r:id="rId22" name="Check Box 238">
              <controlPr defaultSize="0" autoFill="0" autoLine="0" autoPict="0">
                <anchor moveWithCells="1">
                  <from>
                    <xdr:col>6</xdr:col>
                    <xdr:colOff>114300</xdr:colOff>
                    <xdr:row>20</xdr:row>
                    <xdr:rowOff>38100</xdr:rowOff>
                  </from>
                  <to>
                    <xdr:col>6</xdr:col>
                    <xdr:colOff>333375</xdr:colOff>
                    <xdr:row>20</xdr:row>
                    <xdr:rowOff>142875</xdr:rowOff>
                  </to>
                </anchor>
              </controlPr>
            </control>
          </mc:Choice>
        </mc:AlternateContent>
        <mc:AlternateContent xmlns:mc="http://schemas.openxmlformats.org/markup-compatibility/2006">
          <mc:Choice Requires="x14">
            <control shapeId="3311" r:id="rId23" name="Check Box 239">
              <controlPr defaultSize="0" autoFill="0" autoLine="0" autoPict="0">
                <anchor moveWithCells="1">
                  <from>
                    <xdr:col>7</xdr:col>
                    <xdr:colOff>114300</xdr:colOff>
                    <xdr:row>20</xdr:row>
                    <xdr:rowOff>38100</xdr:rowOff>
                  </from>
                  <to>
                    <xdr:col>7</xdr:col>
                    <xdr:colOff>333375</xdr:colOff>
                    <xdr:row>20</xdr:row>
                    <xdr:rowOff>142875</xdr:rowOff>
                  </to>
                </anchor>
              </controlPr>
            </control>
          </mc:Choice>
        </mc:AlternateContent>
        <mc:AlternateContent xmlns:mc="http://schemas.openxmlformats.org/markup-compatibility/2006">
          <mc:Choice Requires="x14">
            <control shapeId="3312" r:id="rId24" name="Check Box 240">
              <controlPr defaultSize="0" autoFill="0" autoLine="0" autoPict="0">
                <anchor moveWithCells="1">
                  <from>
                    <xdr:col>8</xdr:col>
                    <xdr:colOff>114300</xdr:colOff>
                    <xdr:row>20</xdr:row>
                    <xdr:rowOff>38100</xdr:rowOff>
                  </from>
                  <to>
                    <xdr:col>8</xdr:col>
                    <xdr:colOff>333375</xdr:colOff>
                    <xdr:row>20</xdr:row>
                    <xdr:rowOff>142875</xdr:rowOff>
                  </to>
                </anchor>
              </controlPr>
            </control>
          </mc:Choice>
        </mc:AlternateContent>
        <mc:AlternateContent xmlns:mc="http://schemas.openxmlformats.org/markup-compatibility/2006">
          <mc:Choice Requires="x14">
            <control shapeId="3313" r:id="rId25" name="Check Box 241">
              <controlPr defaultSize="0" autoFill="0" autoLine="0" autoPict="0">
                <anchor moveWithCells="1">
                  <from>
                    <xdr:col>5</xdr:col>
                    <xdr:colOff>114300</xdr:colOff>
                    <xdr:row>21</xdr:row>
                    <xdr:rowOff>38100</xdr:rowOff>
                  </from>
                  <to>
                    <xdr:col>5</xdr:col>
                    <xdr:colOff>333375</xdr:colOff>
                    <xdr:row>21</xdr:row>
                    <xdr:rowOff>142875</xdr:rowOff>
                  </to>
                </anchor>
              </controlPr>
            </control>
          </mc:Choice>
        </mc:AlternateContent>
        <mc:AlternateContent xmlns:mc="http://schemas.openxmlformats.org/markup-compatibility/2006">
          <mc:Choice Requires="x14">
            <control shapeId="3314" r:id="rId26" name="Check Box 242">
              <controlPr defaultSize="0" autoFill="0" autoLine="0" autoPict="0">
                <anchor moveWithCells="1">
                  <from>
                    <xdr:col>6</xdr:col>
                    <xdr:colOff>114300</xdr:colOff>
                    <xdr:row>21</xdr:row>
                    <xdr:rowOff>38100</xdr:rowOff>
                  </from>
                  <to>
                    <xdr:col>6</xdr:col>
                    <xdr:colOff>333375</xdr:colOff>
                    <xdr:row>21</xdr:row>
                    <xdr:rowOff>142875</xdr:rowOff>
                  </to>
                </anchor>
              </controlPr>
            </control>
          </mc:Choice>
        </mc:AlternateContent>
        <mc:AlternateContent xmlns:mc="http://schemas.openxmlformats.org/markup-compatibility/2006">
          <mc:Choice Requires="x14">
            <control shapeId="3315" r:id="rId27" name="Check Box 243">
              <controlPr defaultSize="0" autoFill="0" autoLine="0" autoPict="0">
                <anchor moveWithCells="1">
                  <from>
                    <xdr:col>7</xdr:col>
                    <xdr:colOff>114300</xdr:colOff>
                    <xdr:row>21</xdr:row>
                    <xdr:rowOff>38100</xdr:rowOff>
                  </from>
                  <to>
                    <xdr:col>7</xdr:col>
                    <xdr:colOff>333375</xdr:colOff>
                    <xdr:row>21</xdr:row>
                    <xdr:rowOff>142875</xdr:rowOff>
                  </to>
                </anchor>
              </controlPr>
            </control>
          </mc:Choice>
        </mc:AlternateContent>
        <mc:AlternateContent xmlns:mc="http://schemas.openxmlformats.org/markup-compatibility/2006">
          <mc:Choice Requires="x14">
            <control shapeId="3316" r:id="rId28" name="Check Box 244">
              <controlPr defaultSize="0" autoFill="0" autoLine="0" autoPict="0">
                <anchor moveWithCells="1">
                  <from>
                    <xdr:col>8</xdr:col>
                    <xdr:colOff>114300</xdr:colOff>
                    <xdr:row>21</xdr:row>
                    <xdr:rowOff>38100</xdr:rowOff>
                  </from>
                  <to>
                    <xdr:col>8</xdr:col>
                    <xdr:colOff>333375</xdr:colOff>
                    <xdr:row>21</xdr:row>
                    <xdr:rowOff>142875</xdr:rowOff>
                  </to>
                </anchor>
              </controlPr>
            </control>
          </mc:Choice>
        </mc:AlternateContent>
        <mc:AlternateContent xmlns:mc="http://schemas.openxmlformats.org/markup-compatibility/2006">
          <mc:Choice Requires="x14">
            <control shapeId="3317" r:id="rId29" name="Check Box 245">
              <controlPr defaultSize="0" autoFill="0" autoLine="0" autoPict="0">
                <anchor moveWithCells="1">
                  <from>
                    <xdr:col>5</xdr:col>
                    <xdr:colOff>114300</xdr:colOff>
                    <xdr:row>22</xdr:row>
                    <xdr:rowOff>38100</xdr:rowOff>
                  </from>
                  <to>
                    <xdr:col>5</xdr:col>
                    <xdr:colOff>333375</xdr:colOff>
                    <xdr:row>22</xdr:row>
                    <xdr:rowOff>142875</xdr:rowOff>
                  </to>
                </anchor>
              </controlPr>
            </control>
          </mc:Choice>
        </mc:AlternateContent>
        <mc:AlternateContent xmlns:mc="http://schemas.openxmlformats.org/markup-compatibility/2006">
          <mc:Choice Requires="x14">
            <control shapeId="3318" r:id="rId30" name="Check Box 246">
              <controlPr defaultSize="0" autoFill="0" autoLine="0" autoPict="0">
                <anchor moveWithCells="1">
                  <from>
                    <xdr:col>6</xdr:col>
                    <xdr:colOff>114300</xdr:colOff>
                    <xdr:row>22</xdr:row>
                    <xdr:rowOff>38100</xdr:rowOff>
                  </from>
                  <to>
                    <xdr:col>6</xdr:col>
                    <xdr:colOff>333375</xdr:colOff>
                    <xdr:row>22</xdr:row>
                    <xdr:rowOff>142875</xdr:rowOff>
                  </to>
                </anchor>
              </controlPr>
            </control>
          </mc:Choice>
        </mc:AlternateContent>
        <mc:AlternateContent xmlns:mc="http://schemas.openxmlformats.org/markup-compatibility/2006">
          <mc:Choice Requires="x14">
            <control shapeId="3319" r:id="rId31" name="Check Box 247">
              <controlPr defaultSize="0" autoFill="0" autoLine="0" autoPict="0">
                <anchor moveWithCells="1">
                  <from>
                    <xdr:col>7</xdr:col>
                    <xdr:colOff>114300</xdr:colOff>
                    <xdr:row>22</xdr:row>
                    <xdr:rowOff>38100</xdr:rowOff>
                  </from>
                  <to>
                    <xdr:col>7</xdr:col>
                    <xdr:colOff>333375</xdr:colOff>
                    <xdr:row>22</xdr:row>
                    <xdr:rowOff>142875</xdr:rowOff>
                  </to>
                </anchor>
              </controlPr>
            </control>
          </mc:Choice>
        </mc:AlternateContent>
        <mc:AlternateContent xmlns:mc="http://schemas.openxmlformats.org/markup-compatibility/2006">
          <mc:Choice Requires="x14">
            <control shapeId="3320" r:id="rId32" name="Check Box 248">
              <controlPr defaultSize="0" autoFill="0" autoLine="0" autoPict="0">
                <anchor moveWithCells="1">
                  <from>
                    <xdr:col>8</xdr:col>
                    <xdr:colOff>114300</xdr:colOff>
                    <xdr:row>22</xdr:row>
                    <xdr:rowOff>38100</xdr:rowOff>
                  </from>
                  <to>
                    <xdr:col>8</xdr:col>
                    <xdr:colOff>333375</xdr:colOff>
                    <xdr:row>22</xdr:row>
                    <xdr:rowOff>142875</xdr:rowOff>
                  </to>
                </anchor>
              </controlPr>
            </control>
          </mc:Choice>
        </mc:AlternateContent>
        <mc:AlternateContent xmlns:mc="http://schemas.openxmlformats.org/markup-compatibility/2006">
          <mc:Choice Requires="x14">
            <control shapeId="3321" r:id="rId33" name="Check Box 249">
              <controlPr defaultSize="0" autoFill="0" autoLine="0" autoPict="0">
                <anchor moveWithCells="1">
                  <from>
                    <xdr:col>5</xdr:col>
                    <xdr:colOff>114300</xdr:colOff>
                    <xdr:row>23</xdr:row>
                    <xdr:rowOff>38100</xdr:rowOff>
                  </from>
                  <to>
                    <xdr:col>5</xdr:col>
                    <xdr:colOff>333375</xdr:colOff>
                    <xdr:row>23</xdr:row>
                    <xdr:rowOff>142875</xdr:rowOff>
                  </to>
                </anchor>
              </controlPr>
            </control>
          </mc:Choice>
        </mc:AlternateContent>
        <mc:AlternateContent xmlns:mc="http://schemas.openxmlformats.org/markup-compatibility/2006">
          <mc:Choice Requires="x14">
            <control shapeId="3322" r:id="rId34" name="Check Box 250">
              <controlPr defaultSize="0" autoFill="0" autoLine="0" autoPict="0">
                <anchor moveWithCells="1">
                  <from>
                    <xdr:col>6</xdr:col>
                    <xdr:colOff>114300</xdr:colOff>
                    <xdr:row>23</xdr:row>
                    <xdr:rowOff>38100</xdr:rowOff>
                  </from>
                  <to>
                    <xdr:col>6</xdr:col>
                    <xdr:colOff>333375</xdr:colOff>
                    <xdr:row>23</xdr:row>
                    <xdr:rowOff>142875</xdr:rowOff>
                  </to>
                </anchor>
              </controlPr>
            </control>
          </mc:Choice>
        </mc:AlternateContent>
        <mc:AlternateContent xmlns:mc="http://schemas.openxmlformats.org/markup-compatibility/2006">
          <mc:Choice Requires="x14">
            <control shapeId="3323" r:id="rId35" name="Check Box 251">
              <controlPr defaultSize="0" autoFill="0" autoLine="0" autoPict="0">
                <anchor moveWithCells="1">
                  <from>
                    <xdr:col>7</xdr:col>
                    <xdr:colOff>114300</xdr:colOff>
                    <xdr:row>23</xdr:row>
                    <xdr:rowOff>38100</xdr:rowOff>
                  </from>
                  <to>
                    <xdr:col>7</xdr:col>
                    <xdr:colOff>333375</xdr:colOff>
                    <xdr:row>23</xdr:row>
                    <xdr:rowOff>142875</xdr:rowOff>
                  </to>
                </anchor>
              </controlPr>
            </control>
          </mc:Choice>
        </mc:AlternateContent>
        <mc:AlternateContent xmlns:mc="http://schemas.openxmlformats.org/markup-compatibility/2006">
          <mc:Choice Requires="x14">
            <control shapeId="3324" r:id="rId36" name="Check Box 252">
              <controlPr defaultSize="0" autoFill="0" autoLine="0" autoPict="0">
                <anchor moveWithCells="1">
                  <from>
                    <xdr:col>8</xdr:col>
                    <xdr:colOff>114300</xdr:colOff>
                    <xdr:row>23</xdr:row>
                    <xdr:rowOff>38100</xdr:rowOff>
                  </from>
                  <to>
                    <xdr:col>8</xdr:col>
                    <xdr:colOff>333375</xdr:colOff>
                    <xdr:row>23</xdr:row>
                    <xdr:rowOff>142875</xdr:rowOff>
                  </to>
                </anchor>
              </controlPr>
            </control>
          </mc:Choice>
        </mc:AlternateContent>
        <mc:AlternateContent xmlns:mc="http://schemas.openxmlformats.org/markup-compatibility/2006">
          <mc:Choice Requires="x14">
            <control shapeId="3325" r:id="rId37" name="Check Box 253">
              <controlPr defaultSize="0" autoFill="0" autoLine="0" autoPict="0">
                <anchor moveWithCells="1">
                  <from>
                    <xdr:col>5</xdr:col>
                    <xdr:colOff>114300</xdr:colOff>
                    <xdr:row>24</xdr:row>
                    <xdr:rowOff>38100</xdr:rowOff>
                  </from>
                  <to>
                    <xdr:col>5</xdr:col>
                    <xdr:colOff>333375</xdr:colOff>
                    <xdr:row>24</xdr:row>
                    <xdr:rowOff>142875</xdr:rowOff>
                  </to>
                </anchor>
              </controlPr>
            </control>
          </mc:Choice>
        </mc:AlternateContent>
        <mc:AlternateContent xmlns:mc="http://schemas.openxmlformats.org/markup-compatibility/2006">
          <mc:Choice Requires="x14">
            <control shapeId="3326" r:id="rId38" name="Check Box 254">
              <controlPr defaultSize="0" autoFill="0" autoLine="0" autoPict="0">
                <anchor moveWithCells="1">
                  <from>
                    <xdr:col>6</xdr:col>
                    <xdr:colOff>114300</xdr:colOff>
                    <xdr:row>24</xdr:row>
                    <xdr:rowOff>38100</xdr:rowOff>
                  </from>
                  <to>
                    <xdr:col>6</xdr:col>
                    <xdr:colOff>333375</xdr:colOff>
                    <xdr:row>24</xdr:row>
                    <xdr:rowOff>142875</xdr:rowOff>
                  </to>
                </anchor>
              </controlPr>
            </control>
          </mc:Choice>
        </mc:AlternateContent>
        <mc:AlternateContent xmlns:mc="http://schemas.openxmlformats.org/markup-compatibility/2006">
          <mc:Choice Requires="x14">
            <control shapeId="3327" r:id="rId39" name="Check Box 255">
              <controlPr defaultSize="0" autoFill="0" autoLine="0" autoPict="0">
                <anchor moveWithCells="1">
                  <from>
                    <xdr:col>7</xdr:col>
                    <xdr:colOff>114300</xdr:colOff>
                    <xdr:row>24</xdr:row>
                    <xdr:rowOff>38100</xdr:rowOff>
                  </from>
                  <to>
                    <xdr:col>7</xdr:col>
                    <xdr:colOff>333375</xdr:colOff>
                    <xdr:row>24</xdr:row>
                    <xdr:rowOff>142875</xdr:rowOff>
                  </to>
                </anchor>
              </controlPr>
            </control>
          </mc:Choice>
        </mc:AlternateContent>
        <mc:AlternateContent xmlns:mc="http://schemas.openxmlformats.org/markup-compatibility/2006">
          <mc:Choice Requires="x14">
            <control shapeId="3328" r:id="rId40" name="Check Box 256">
              <controlPr defaultSize="0" autoFill="0" autoLine="0" autoPict="0">
                <anchor moveWithCells="1">
                  <from>
                    <xdr:col>8</xdr:col>
                    <xdr:colOff>114300</xdr:colOff>
                    <xdr:row>24</xdr:row>
                    <xdr:rowOff>38100</xdr:rowOff>
                  </from>
                  <to>
                    <xdr:col>8</xdr:col>
                    <xdr:colOff>333375</xdr:colOff>
                    <xdr:row>24</xdr:row>
                    <xdr:rowOff>142875</xdr:rowOff>
                  </to>
                </anchor>
              </controlPr>
            </control>
          </mc:Choice>
        </mc:AlternateContent>
        <mc:AlternateContent xmlns:mc="http://schemas.openxmlformats.org/markup-compatibility/2006">
          <mc:Choice Requires="x14">
            <control shapeId="3329" r:id="rId41" name="Check Box 257">
              <controlPr defaultSize="0" autoFill="0" autoLine="0" autoPict="0">
                <anchor moveWithCells="1">
                  <from>
                    <xdr:col>5</xdr:col>
                    <xdr:colOff>114300</xdr:colOff>
                    <xdr:row>25</xdr:row>
                    <xdr:rowOff>38100</xdr:rowOff>
                  </from>
                  <to>
                    <xdr:col>5</xdr:col>
                    <xdr:colOff>333375</xdr:colOff>
                    <xdr:row>25</xdr:row>
                    <xdr:rowOff>142875</xdr:rowOff>
                  </to>
                </anchor>
              </controlPr>
            </control>
          </mc:Choice>
        </mc:AlternateContent>
        <mc:AlternateContent xmlns:mc="http://schemas.openxmlformats.org/markup-compatibility/2006">
          <mc:Choice Requires="x14">
            <control shapeId="3330" r:id="rId42" name="Check Box 258">
              <controlPr defaultSize="0" autoFill="0" autoLine="0" autoPict="0">
                <anchor moveWithCells="1">
                  <from>
                    <xdr:col>6</xdr:col>
                    <xdr:colOff>114300</xdr:colOff>
                    <xdr:row>25</xdr:row>
                    <xdr:rowOff>38100</xdr:rowOff>
                  </from>
                  <to>
                    <xdr:col>6</xdr:col>
                    <xdr:colOff>333375</xdr:colOff>
                    <xdr:row>25</xdr:row>
                    <xdr:rowOff>142875</xdr:rowOff>
                  </to>
                </anchor>
              </controlPr>
            </control>
          </mc:Choice>
        </mc:AlternateContent>
        <mc:AlternateContent xmlns:mc="http://schemas.openxmlformats.org/markup-compatibility/2006">
          <mc:Choice Requires="x14">
            <control shapeId="3331" r:id="rId43" name="Check Box 259">
              <controlPr defaultSize="0" autoFill="0" autoLine="0" autoPict="0">
                <anchor moveWithCells="1">
                  <from>
                    <xdr:col>7</xdr:col>
                    <xdr:colOff>114300</xdr:colOff>
                    <xdr:row>25</xdr:row>
                    <xdr:rowOff>38100</xdr:rowOff>
                  </from>
                  <to>
                    <xdr:col>7</xdr:col>
                    <xdr:colOff>333375</xdr:colOff>
                    <xdr:row>25</xdr:row>
                    <xdr:rowOff>142875</xdr:rowOff>
                  </to>
                </anchor>
              </controlPr>
            </control>
          </mc:Choice>
        </mc:AlternateContent>
        <mc:AlternateContent xmlns:mc="http://schemas.openxmlformats.org/markup-compatibility/2006">
          <mc:Choice Requires="x14">
            <control shapeId="3332" r:id="rId44" name="Check Box 260">
              <controlPr defaultSize="0" autoFill="0" autoLine="0" autoPict="0">
                <anchor moveWithCells="1">
                  <from>
                    <xdr:col>8</xdr:col>
                    <xdr:colOff>114300</xdr:colOff>
                    <xdr:row>25</xdr:row>
                    <xdr:rowOff>38100</xdr:rowOff>
                  </from>
                  <to>
                    <xdr:col>8</xdr:col>
                    <xdr:colOff>333375</xdr:colOff>
                    <xdr:row>25</xdr:row>
                    <xdr:rowOff>142875</xdr:rowOff>
                  </to>
                </anchor>
              </controlPr>
            </control>
          </mc:Choice>
        </mc:AlternateContent>
        <mc:AlternateContent xmlns:mc="http://schemas.openxmlformats.org/markup-compatibility/2006">
          <mc:Choice Requires="x14">
            <control shapeId="3333" r:id="rId45" name="Check Box 261">
              <controlPr defaultSize="0" autoFill="0" autoLine="0" autoPict="0">
                <anchor moveWithCells="1">
                  <from>
                    <xdr:col>5</xdr:col>
                    <xdr:colOff>114300</xdr:colOff>
                    <xdr:row>26</xdr:row>
                    <xdr:rowOff>38100</xdr:rowOff>
                  </from>
                  <to>
                    <xdr:col>5</xdr:col>
                    <xdr:colOff>333375</xdr:colOff>
                    <xdr:row>26</xdr:row>
                    <xdr:rowOff>142875</xdr:rowOff>
                  </to>
                </anchor>
              </controlPr>
            </control>
          </mc:Choice>
        </mc:AlternateContent>
        <mc:AlternateContent xmlns:mc="http://schemas.openxmlformats.org/markup-compatibility/2006">
          <mc:Choice Requires="x14">
            <control shapeId="3334" r:id="rId46" name="Check Box 262">
              <controlPr defaultSize="0" autoFill="0" autoLine="0" autoPict="0">
                <anchor moveWithCells="1">
                  <from>
                    <xdr:col>6</xdr:col>
                    <xdr:colOff>114300</xdr:colOff>
                    <xdr:row>26</xdr:row>
                    <xdr:rowOff>38100</xdr:rowOff>
                  </from>
                  <to>
                    <xdr:col>6</xdr:col>
                    <xdr:colOff>333375</xdr:colOff>
                    <xdr:row>26</xdr:row>
                    <xdr:rowOff>142875</xdr:rowOff>
                  </to>
                </anchor>
              </controlPr>
            </control>
          </mc:Choice>
        </mc:AlternateContent>
        <mc:AlternateContent xmlns:mc="http://schemas.openxmlformats.org/markup-compatibility/2006">
          <mc:Choice Requires="x14">
            <control shapeId="3335" r:id="rId47" name="Check Box 263">
              <controlPr defaultSize="0" autoFill="0" autoLine="0" autoPict="0">
                <anchor moveWithCells="1">
                  <from>
                    <xdr:col>7</xdr:col>
                    <xdr:colOff>114300</xdr:colOff>
                    <xdr:row>26</xdr:row>
                    <xdr:rowOff>38100</xdr:rowOff>
                  </from>
                  <to>
                    <xdr:col>7</xdr:col>
                    <xdr:colOff>333375</xdr:colOff>
                    <xdr:row>26</xdr:row>
                    <xdr:rowOff>142875</xdr:rowOff>
                  </to>
                </anchor>
              </controlPr>
            </control>
          </mc:Choice>
        </mc:AlternateContent>
        <mc:AlternateContent xmlns:mc="http://schemas.openxmlformats.org/markup-compatibility/2006">
          <mc:Choice Requires="x14">
            <control shapeId="3336" r:id="rId48" name="Check Box 264">
              <controlPr defaultSize="0" autoFill="0" autoLine="0" autoPict="0">
                <anchor moveWithCells="1">
                  <from>
                    <xdr:col>8</xdr:col>
                    <xdr:colOff>114300</xdr:colOff>
                    <xdr:row>26</xdr:row>
                    <xdr:rowOff>38100</xdr:rowOff>
                  </from>
                  <to>
                    <xdr:col>8</xdr:col>
                    <xdr:colOff>333375</xdr:colOff>
                    <xdr:row>26</xdr:row>
                    <xdr:rowOff>142875</xdr:rowOff>
                  </to>
                </anchor>
              </controlPr>
            </control>
          </mc:Choice>
        </mc:AlternateContent>
        <mc:AlternateContent xmlns:mc="http://schemas.openxmlformats.org/markup-compatibility/2006">
          <mc:Choice Requires="x14">
            <control shapeId="3337" r:id="rId49" name="Check Box 265">
              <controlPr defaultSize="0" autoFill="0" autoLine="0" autoPict="0">
                <anchor moveWithCells="1">
                  <from>
                    <xdr:col>5</xdr:col>
                    <xdr:colOff>114300</xdr:colOff>
                    <xdr:row>27</xdr:row>
                    <xdr:rowOff>38100</xdr:rowOff>
                  </from>
                  <to>
                    <xdr:col>5</xdr:col>
                    <xdr:colOff>333375</xdr:colOff>
                    <xdr:row>27</xdr:row>
                    <xdr:rowOff>142875</xdr:rowOff>
                  </to>
                </anchor>
              </controlPr>
            </control>
          </mc:Choice>
        </mc:AlternateContent>
        <mc:AlternateContent xmlns:mc="http://schemas.openxmlformats.org/markup-compatibility/2006">
          <mc:Choice Requires="x14">
            <control shapeId="3338" r:id="rId50" name="Check Box 266">
              <controlPr defaultSize="0" autoFill="0" autoLine="0" autoPict="0">
                <anchor moveWithCells="1">
                  <from>
                    <xdr:col>6</xdr:col>
                    <xdr:colOff>114300</xdr:colOff>
                    <xdr:row>27</xdr:row>
                    <xdr:rowOff>38100</xdr:rowOff>
                  </from>
                  <to>
                    <xdr:col>6</xdr:col>
                    <xdr:colOff>333375</xdr:colOff>
                    <xdr:row>27</xdr:row>
                    <xdr:rowOff>142875</xdr:rowOff>
                  </to>
                </anchor>
              </controlPr>
            </control>
          </mc:Choice>
        </mc:AlternateContent>
        <mc:AlternateContent xmlns:mc="http://schemas.openxmlformats.org/markup-compatibility/2006">
          <mc:Choice Requires="x14">
            <control shapeId="3339" r:id="rId51" name="Check Box 267">
              <controlPr defaultSize="0" autoFill="0" autoLine="0" autoPict="0">
                <anchor moveWithCells="1">
                  <from>
                    <xdr:col>7</xdr:col>
                    <xdr:colOff>114300</xdr:colOff>
                    <xdr:row>27</xdr:row>
                    <xdr:rowOff>38100</xdr:rowOff>
                  </from>
                  <to>
                    <xdr:col>7</xdr:col>
                    <xdr:colOff>333375</xdr:colOff>
                    <xdr:row>27</xdr:row>
                    <xdr:rowOff>142875</xdr:rowOff>
                  </to>
                </anchor>
              </controlPr>
            </control>
          </mc:Choice>
        </mc:AlternateContent>
        <mc:AlternateContent xmlns:mc="http://schemas.openxmlformats.org/markup-compatibility/2006">
          <mc:Choice Requires="x14">
            <control shapeId="3340" r:id="rId52" name="Check Box 268">
              <controlPr defaultSize="0" autoFill="0" autoLine="0" autoPict="0">
                <anchor moveWithCells="1">
                  <from>
                    <xdr:col>8</xdr:col>
                    <xdr:colOff>114300</xdr:colOff>
                    <xdr:row>27</xdr:row>
                    <xdr:rowOff>38100</xdr:rowOff>
                  </from>
                  <to>
                    <xdr:col>8</xdr:col>
                    <xdr:colOff>333375</xdr:colOff>
                    <xdr:row>27</xdr:row>
                    <xdr:rowOff>142875</xdr:rowOff>
                  </to>
                </anchor>
              </controlPr>
            </control>
          </mc:Choice>
        </mc:AlternateContent>
        <mc:AlternateContent xmlns:mc="http://schemas.openxmlformats.org/markup-compatibility/2006">
          <mc:Choice Requires="x14">
            <control shapeId="3341" r:id="rId53" name="Check Box 269">
              <controlPr defaultSize="0" autoFill="0" autoLine="0" autoPict="0">
                <anchor moveWithCells="1">
                  <from>
                    <xdr:col>9</xdr:col>
                    <xdr:colOff>114300</xdr:colOff>
                    <xdr:row>16</xdr:row>
                    <xdr:rowOff>38100</xdr:rowOff>
                  </from>
                  <to>
                    <xdr:col>9</xdr:col>
                    <xdr:colOff>333375</xdr:colOff>
                    <xdr:row>16</xdr:row>
                    <xdr:rowOff>142875</xdr:rowOff>
                  </to>
                </anchor>
              </controlPr>
            </control>
          </mc:Choice>
        </mc:AlternateContent>
        <mc:AlternateContent xmlns:mc="http://schemas.openxmlformats.org/markup-compatibility/2006">
          <mc:Choice Requires="x14">
            <control shapeId="3342" r:id="rId54" name="Check Box 270">
              <controlPr defaultSize="0" autoFill="0" autoLine="0" autoPict="0">
                <anchor moveWithCells="1">
                  <from>
                    <xdr:col>9</xdr:col>
                    <xdr:colOff>114300</xdr:colOff>
                    <xdr:row>16</xdr:row>
                    <xdr:rowOff>38100</xdr:rowOff>
                  </from>
                  <to>
                    <xdr:col>9</xdr:col>
                    <xdr:colOff>333375</xdr:colOff>
                    <xdr:row>16</xdr:row>
                    <xdr:rowOff>142875</xdr:rowOff>
                  </to>
                </anchor>
              </controlPr>
            </control>
          </mc:Choice>
        </mc:AlternateContent>
        <mc:AlternateContent xmlns:mc="http://schemas.openxmlformats.org/markup-compatibility/2006">
          <mc:Choice Requires="x14">
            <control shapeId="3343" r:id="rId55" name="Check Box 271">
              <controlPr defaultSize="0" autoFill="0" autoLine="0" autoPict="0">
                <anchor moveWithCells="1">
                  <from>
                    <xdr:col>9</xdr:col>
                    <xdr:colOff>114300</xdr:colOff>
                    <xdr:row>17</xdr:row>
                    <xdr:rowOff>38100</xdr:rowOff>
                  </from>
                  <to>
                    <xdr:col>9</xdr:col>
                    <xdr:colOff>333375</xdr:colOff>
                    <xdr:row>17</xdr:row>
                    <xdr:rowOff>142875</xdr:rowOff>
                  </to>
                </anchor>
              </controlPr>
            </control>
          </mc:Choice>
        </mc:AlternateContent>
        <mc:AlternateContent xmlns:mc="http://schemas.openxmlformats.org/markup-compatibility/2006">
          <mc:Choice Requires="x14">
            <control shapeId="3344" r:id="rId56" name="Check Box 272">
              <controlPr defaultSize="0" autoFill="0" autoLine="0" autoPict="0">
                <anchor moveWithCells="1">
                  <from>
                    <xdr:col>9</xdr:col>
                    <xdr:colOff>114300</xdr:colOff>
                    <xdr:row>18</xdr:row>
                    <xdr:rowOff>38100</xdr:rowOff>
                  </from>
                  <to>
                    <xdr:col>9</xdr:col>
                    <xdr:colOff>333375</xdr:colOff>
                    <xdr:row>18</xdr:row>
                    <xdr:rowOff>142875</xdr:rowOff>
                  </to>
                </anchor>
              </controlPr>
            </control>
          </mc:Choice>
        </mc:AlternateContent>
        <mc:AlternateContent xmlns:mc="http://schemas.openxmlformats.org/markup-compatibility/2006">
          <mc:Choice Requires="x14">
            <control shapeId="3345" r:id="rId57" name="Check Box 273">
              <controlPr defaultSize="0" autoFill="0" autoLine="0" autoPict="0">
                <anchor moveWithCells="1">
                  <from>
                    <xdr:col>9</xdr:col>
                    <xdr:colOff>114300</xdr:colOff>
                    <xdr:row>19</xdr:row>
                    <xdr:rowOff>38100</xdr:rowOff>
                  </from>
                  <to>
                    <xdr:col>9</xdr:col>
                    <xdr:colOff>333375</xdr:colOff>
                    <xdr:row>19</xdr:row>
                    <xdr:rowOff>142875</xdr:rowOff>
                  </to>
                </anchor>
              </controlPr>
            </control>
          </mc:Choice>
        </mc:AlternateContent>
        <mc:AlternateContent xmlns:mc="http://schemas.openxmlformats.org/markup-compatibility/2006">
          <mc:Choice Requires="x14">
            <control shapeId="3346" r:id="rId58" name="Check Box 274">
              <controlPr defaultSize="0" autoFill="0" autoLine="0" autoPict="0">
                <anchor moveWithCells="1">
                  <from>
                    <xdr:col>9</xdr:col>
                    <xdr:colOff>114300</xdr:colOff>
                    <xdr:row>20</xdr:row>
                    <xdr:rowOff>38100</xdr:rowOff>
                  </from>
                  <to>
                    <xdr:col>9</xdr:col>
                    <xdr:colOff>333375</xdr:colOff>
                    <xdr:row>20</xdr:row>
                    <xdr:rowOff>142875</xdr:rowOff>
                  </to>
                </anchor>
              </controlPr>
            </control>
          </mc:Choice>
        </mc:AlternateContent>
        <mc:AlternateContent xmlns:mc="http://schemas.openxmlformats.org/markup-compatibility/2006">
          <mc:Choice Requires="x14">
            <control shapeId="3347" r:id="rId59" name="Check Box 275">
              <controlPr defaultSize="0" autoFill="0" autoLine="0" autoPict="0">
                <anchor moveWithCells="1">
                  <from>
                    <xdr:col>9</xdr:col>
                    <xdr:colOff>114300</xdr:colOff>
                    <xdr:row>21</xdr:row>
                    <xdr:rowOff>38100</xdr:rowOff>
                  </from>
                  <to>
                    <xdr:col>9</xdr:col>
                    <xdr:colOff>333375</xdr:colOff>
                    <xdr:row>21</xdr:row>
                    <xdr:rowOff>142875</xdr:rowOff>
                  </to>
                </anchor>
              </controlPr>
            </control>
          </mc:Choice>
        </mc:AlternateContent>
        <mc:AlternateContent xmlns:mc="http://schemas.openxmlformats.org/markup-compatibility/2006">
          <mc:Choice Requires="x14">
            <control shapeId="3348" r:id="rId60" name="Check Box 276">
              <controlPr defaultSize="0" autoFill="0" autoLine="0" autoPict="0">
                <anchor moveWithCells="1">
                  <from>
                    <xdr:col>9</xdr:col>
                    <xdr:colOff>114300</xdr:colOff>
                    <xdr:row>22</xdr:row>
                    <xdr:rowOff>38100</xdr:rowOff>
                  </from>
                  <to>
                    <xdr:col>9</xdr:col>
                    <xdr:colOff>333375</xdr:colOff>
                    <xdr:row>22</xdr:row>
                    <xdr:rowOff>142875</xdr:rowOff>
                  </to>
                </anchor>
              </controlPr>
            </control>
          </mc:Choice>
        </mc:AlternateContent>
        <mc:AlternateContent xmlns:mc="http://schemas.openxmlformats.org/markup-compatibility/2006">
          <mc:Choice Requires="x14">
            <control shapeId="3349" r:id="rId61" name="Check Box 277">
              <controlPr defaultSize="0" autoFill="0" autoLine="0" autoPict="0">
                <anchor moveWithCells="1">
                  <from>
                    <xdr:col>9</xdr:col>
                    <xdr:colOff>114300</xdr:colOff>
                    <xdr:row>23</xdr:row>
                    <xdr:rowOff>38100</xdr:rowOff>
                  </from>
                  <to>
                    <xdr:col>9</xdr:col>
                    <xdr:colOff>333375</xdr:colOff>
                    <xdr:row>23</xdr:row>
                    <xdr:rowOff>142875</xdr:rowOff>
                  </to>
                </anchor>
              </controlPr>
            </control>
          </mc:Choice>
        </mc:AlternateContent>
        <mc:AlternateContent xmlns:mc="http://schemas.openxmlformats.org/markup-compatibility/2006">
          <mc:Choice Requires="x14">
            <control shapeId="3350" r:id="rId62" name="Check Box 278">
              <controlPr defaultSize="0" autoFill="0" autoLine="0" autoPict="0">
                <anchor moveWithCells="1">
                  <from>
                    <xdr:col>9</xdr:col>
                    <xdr:colOff>114300</xdr:colOff>
                    <xdr:row>24</xdr:row>
                    <xdr:rowOff>38100</xdr:rowOff>
                  </from>
                  <to>
                    <xdr:col>9</xdr:col>
                    <xdr:colOff>333375</xdr:colOff>
                    <xdr:row>24</xdr:row>
                    <xdr:rowOff>142875</xdr:rowOff>
                  </to>
                </anchor>
              </controlPr>
            </control>
          </mc:Choice>
        </mc:AlternateContent>
        <mc:AlternateContent xmlns:mc="http://schemas.openxmlformats.org/markup-compatibility/2006">
          <mc:Choice Requires="x14">
            <control shapeId="3351" r:id="rId63" name="Check Box 279">
              <controlPr defaultSize="0" autoFill="0" autoLine="0" autoPict="0">
                <anchor moveWithCells="1">
                  <from>
                    <xdr:col>9</xdr:col>
                    <xdr:colOff>114300</xdr:colOff>
                    <xdr:row>25</xdr:row>
                    <xdr:rowOff>38100</xdr:rowOff>
                  </from>
                  <to>
                    <xdr:col>9</xdr:col>
                    <xdr:colOff>333375</xdr:colOff>
                    <xdr:row>25</xdr:row>
                    <xdr:rowOff>142875</xdr:rowOff>
                  </to>
                </anchor>
              </controlPr>
            </control>
          </mc:Choice>
        </mc:AlternateContent>
        <mc:AlternateContent xmlns:mc="http://schemas.openxmlformats.org/markup-compatibility/2006">
          <mc:Choice Requires="x14">
            <control shapeId="3352" r:id="rId64" name="Check Box 280">
              <controlPr defaultSize="0" autoFill="0" autoLine="0" autoPict="0">
                <anchor moveWithCells="1">
                  <from>
                    <xdr:col>9</xdr:col>
                    <xdr:colOff>114300</xdr:colOff>
                    <xdr:row>26</xdr:row>
                    <xdr:rowOff>38100</xdr:rowOff>
                  </from>
                  <to>
                    <xdr:col>9</xdr:col>
                    <xdr:colOff>333375</xdr:colOff>
                    <xdr:row>26</xdr:row>
                    <xdr:rowOff>142875</xdr:rowOff>
                  </to>
                </anchor>
              </controlPr>
            </control>
          </mc:Choice>
        </mc:AlternateContent>
        <mc:AlternateContent xmlns:mc="http://schemas.openxmlformats.org/markup-compatibility/2006">
          <mc:Choice Requires="x14">
            <control shapeId="3353" r:id="rId65" name="Check Box 281">
              <controlPr defaultSize="0" autoFill="0" autoLine="0" autoPict="0">
                <anchor moveWithCells="1">
                  <from>
                    <xdr:col>9</xdr:col>
                    <xdr:colOff>114300</xdr:colOff>
                    <xdr:row>27</xdr:row>
                    <xdr:rowOff>38100</xdr:rowOff>
                  </from>
                  <to>
                    <xdr:col>9</xdr:col>
                    <xdr:colOff>333375</xdr:colOff>
                    <xdr:row>27</xdr:row>
                    <xdr:rowOff>142875</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P38"/>
  <sheetViews>
    <sheetView workbookViewId="0">
      <selection activeCell="J24" sqref="J24"/>
    </sheetView>
  </sheetViews>
  <sheetFormatPr defaultRowHeight="12.75"/>
  <cols>
    <col min="1" max="1" width="16.140625" customWidth="1"/>
    <col min="2" max="2" width="36.85546875" customWidth="1"/>
    <col min="3" max="3" width="11.85546875" customWidth="1"/>
    <col min="4" max="4" width="14.7109375" customWidth="1"/>
    <col min="5" max="5" width="14.85546875" customWidth="1"/>
  </cols>
  <sheetData>
    <row r="1" spans="1:16" ht="14.25">
      <c r="A1" s="776" t="s">
        <v>382</v>
      </c>
      <c r="B1" s="777"/>
      <c r="C1" s="777"/>
      <c r="D1" s="777"/>
      <c r="E1" s="778"/>
      <c r="F1" s="554"/>
      <c r="G1" s="554"/>
      <c r="H1" s="554"/>
      <c r="I1" s="554"/>
      <c r="J1" s="554"/>
      <c r="K1" s="554"/>
      <c r="L1" s="554"/>
    </row>
    <row r="2" spans="1:16" ht="15" thickBot="1">
      <c r="A2" s="779" t="s">
        <v>441</v>
      </c>
      <c r="B2" s="727"/>
      <c r="C2" s="727"/>
      <c r="D2" s="727"/>
      <c r="E2" s="780"/>
      <c r="F2" s="554"/>
      <c r="G2" s="554"/>
      <c r="H2" s="554"/>
      <c r="I2" s="554"/>
      <c r="J2" s="554"/>
      <c r="K2" s="554"/>
      <c r="L2" s="554"/>
    </row>
    <row r="3" spans="1:16" ht="15" thickBot="1">
      <c r="A3" s="610" t="s">
        <v>399</v>
      </c>
      <c r="B3" s="781">
        <f>'Ex. 1 Application'!B4:H4</f>
        <v>0</v>
      </c>
      <c r="C3" s="781"/>
      <c r="D3" s="781"/>
      <c r="E3" s="782"/>
      <c r="F3" s="569"/>
      <c r="G3" s="569"/>
      <c r="H3" s="569"/>
      <c r="I3" s="569"/>
      <c r="J3" s="569"/>
      <c r="K3" s="569"/>
      <c r="L3" s="569"/>
      <c r="M3" s="569"/>
      <c r="N3" s="569"/>
      <c r="O3" s="569"/>
      <c r="P3" s="569"/>
    </row>
    <row r="4" spans="1:16">
      <c r="A4" s="612"/>
      <c r="B4" s="585"/>
      <c r="C4" s="585"/>
      <c r="D4" s="585"/>
      <c r="E4" s="613"/>
    </row>
    <row r="5" spans="1:16" ht="25.5">
      <c r="A5" s="614"/>
      <c r="B5" s="608"/>
      <c r="C5" s="608" t="s">
        <v>409</v>
      </c>
      <c r="D5" s="608" t="s">
        <v>439</v>
      </c>
      <c r="E5" s="615" t="s">
        <v>440</v>
      </c>
    </row>
    <row r="6" spans="1:16" ht="24.75" customHeight="1">
      <c r="A6" s="773" t="s">
        <v>410</v>
      </c>
      <c r="B6" s="609" t="s">
        <v>411</v>
      </c>
      <c r="C6" s="611"/>
      <c r="D6" s="611"/>
      <c r="E6" s="616"/>
    </row>
    <row r="7" spans="1:16">
      <c r="A7" s="773"/>
      <c r="B7" s="609" t="s">
        <v>412</v>
      </c>
      <c r="C7" s="611"/>
      <c r="D7" s="611"/>
      <c r="E7" s="616"/>
    </row>
    <row r="8" spans="1:16">
      <c r="A8" s="773" t="s">
        <v>413</v>
      </c>
      <c r="B8" s="609" t="s">
        <v>414</v>
      </c>
      <c r="C8" s="611"/>
      <c r="D8" s="611"/>
      <c r="E8" s="616"/>
    </row>
    <row r="9" spans="1:16">
      <c r="A9" s="773"/>
      <c r="B9" s="609" t="s">
        <v>415</v>
      </c>
      <c r="C9" s="611"/>
      <c r="D9" s="611"/>
      <c r="E9" s="616"/>
    </row>
    <row r="10" spans="1:16">
      <c r="A10" s="773"/>
      <c r="B10" s="609" t="s">
        <v>416</v>
      </c>
      <c r="C10" s="611"/>
      <c r="D10" s="611"/>
      <c r="E10" s="616"/>
    </row>
    <row r="11" spans="1:16">
      <c r="A11" s="773"/>
      <c r="B11" s="609" t="s">
        <v>417</v>
      </c>
      <c r="C11" s="611"/>
      <c r="D11" s="611"/>
      <c r="E11" s="616"/>
    </row>
    <row r="12" spans="1:16">
      <c r="A12" s="773"/>
      <c r="B12" s="609" t="s">
        <v>418</v>
      </c>
      <c r="C12" s="611"/>
      <c r="D12" s="611"/>
      <c r="E12" s="616"/>
    </row>
    <row r="13" spans="1:16">
      <c r="A13" s="773"/>
      <c r="B13" s="609" t="s">
        <v>419</v>
      </c>
      <c r="C13" s="611"/>
      <c r="D13" s="611"/>
      <c r="E13" s="616"/>
    </row>
    <row r="14" spans="1:16">
      <c r="A14" s="773"/>
      <c r="B14" s="609" t="s">
        <v>420</v>
      </c>
      <c r="C14" s="611"/>
      <c r="D14" s="611"/>
      <c r="E14" s="616"/>
    </row>
    <row r="15" spans="1:16">
      <c r="A15" s="773"/>
      <c r="B15" s="609" t="s">
        <v>421</v>
      </c>
      <c r="C15" s="611"/>
      <c r="D15" s="611"/>
      <c r="E15" s="616"/>
    </row>
    <row r="16" spans="1:16" ht="25.5">
      <c r="A16" s="773"/>
      <c r="B16" s="609" t="s">
        <v>422</v>
      </c>
      <c r="C16" s="611"/>
      <c r="D16" s="611"/>
      <c r="E16" s="616"/>
    </row>
    <row r="17" spans="1:5">
      <c r="A17" s="773"/>
      <c r="B17" s="609" t="s">
        <v>423</v>
      </c>
      <c r="C17" s="611"/>
      <c r="D17" s="611"/>
      <c r="E17" s="616"/>
    </row>
    <row r="18" spans="1:5">
      <c r="A18" s="773"/>
      <c r="B18" s="609" t="s">
        <v>424</v>
      </c>
      <c r="C18" s="611"/>
      <c r="D18" s="611"/>
      <c r="E18" s="616"/>
    </row>
    <row r="19" spans="1:5">
      <c r="A19" s="773"/>
      <c r="B19" s="609" t="s">
        <v>425</v>
      </c>
      <c r="C19" s="611"/>
      <c r="D19" s="611"/>
      <c r="E19" s="616"/>
    </row>
    <row r="20" spans="1:5" ht="24" customHeight="1">
      <c r="A20" s="773" t="s">
        <v>426</v>
      </c>
      <c r="B20" s="609" t="s">
        <v>427</v>
      </c>
      <c r="C20" s="611"/>
      <c r="D20" s="611"/>
      <c r="E20" s="616"/>
    </row>
    <row r="21" spans="1:5">
      <c r="A21" s="773"/>
      <c r="B21" s="609" t="s">
        <v>428</v>
      </c>
      <c r="C21" s="611"/>
      <c r="D21" s="611"/>
      <c r="E21" s="616"/>
    </row>
    <row r="22" spans="1:5">
      <c r="A22" s="773"/>
      <c r="B22" s="609" t="s">
        <v>429</v>
      </c>
      <c r="C22" s="611"/>
      <c r="D22" s="611"/>
      <c r="E22" s="616"/>
    </row>
    <row r="23" spans="1:5" ht="24" customHeight="1">
      <c r="A23" s="773" t="s">
        <v>430</v>
      </c>
      <c r="B23" s="609" t="s">
        <v>427</v>
      </c>
      <c r="C23" s="611"/>
      <c r="D23" s="611"/>
      <c r="E23" s="616"/>
    </row>
    <row r="24" spans="1:5">
      <c r="A24" s="773"/>
      <c r="B24" s="609" t="s">
        <v>428</v>
      </c>
      <c r="C24" s="611"/>
      <c r="D24" s="611"/>
      <c r="E24" s="616"/>
    </row>
    <row r="25" spans="1:5">
      <c r="A25" s="773"/>
      <c r="B25" s="609" t="s">
        <v>429</v>
      </c>
      <c r="C25" s="611"/>
      <c r="D25" s="611"/>
      <c r="E25" s="616"/>
    </row>
    <row r="26" spans="1:5">
      <c r="A26" s="773" t="s">
        <v>431</v>
      </c>
      <c r="B26" s="609" t="s">
        <v>432</v>
      </c>
      <c r="C26" s="611"/>
      <c r="D26" s="611"/>
      <c r="E26" s="616"/>
    </row>
    <row r="27" spans="1:5">
      <c r="A27" s="773"/>
      <c r="B27" s="609" t="s">
        <v>433</v>
      </c>
      <c r="C27" s="611"/>
      <c r="D27" s="611"/>
      <c r="E27" s="616"/>
    </row>
    <row r="28" spans="1:5">
      <c r="A28" s="773"/>
      <c r="B28" s="609" t="s">
        <v>429</v>
      </c>
      <c r="C28" s="611"/>
      <c r="D28" s="611"/>
      <c r="E28" s="616"/>
    </row>
    <row r="29" spans="1:5">
      <c r="A29" s="773"/>
      <c r="B29" s="609" t="s">
        <v>432</v>
      </c>
      <c r="C29" s="611"/>
      <c r="D29" s="611"/>
      <c r="E29" s="616"/>
    </row>
    <row r="30" spans="1:5">
      <c r="A30" s="773"/>
      <c r="B30" s="609" t="s">
        <v>433</v>
      </c>
      <c r="C30" s="611"/>
      <c r="D30" s="611"/>
      <c r="E30" s="616"/>
    </row>
    <row r="31" spans="1:5">
      <c r="A31" s="773"/>
      <c r="B31" s="609" t="s">
        <v>429</v>
      </c>
      <c r="C31" s="611"/>
      <c r="D31" s="611"/>
      <c r="E31" s="616"/>
    </row>
    <row r="32" spans="1:5">
      <c r="A32" s="773"/>
      <c r="B32" s="609" t="s">
        <v>432</v>
      </c>
      <c r="C32" s="611"/>
      <c r="D32" s="611"/>
      <c r="E32" s="616"/>
    </row>
    <row r="33" spans="1:5">
      <c r="A33" s="773"/>
      <c r="B33" s="609" t="s">
        <v>433</v>
      </c>
      <c r="C33" s="611"/>
      <c r="D33" s="611"/>
      <c r="E33" s="616"/>
    </row>
    <row r="34" spans="1:5">
      <c r="A34" s="773"/>
      <c r="B34" s="609" t="s">
        <v>429</v>
      </c>
      <c r="C34" s="611"/>
      <c r="D34" s="611"/>
      <c r="E34" s="616"/>
    </row>
    <row r="35" spans="1:5">
      <c r="A35" s="773" t="s">
        <v>434</v>
      </c>
      <c r="B35" s="784" t="s">
        <v>435</v>
      </c>
      <c r="C35" s="783"/>
      <c r="D35" s="783"/>
      <c r="E35" s="775"/>
    </row>
    <row r="36" spans="1:5">
      <c r="A36" s="773"/>
      <c r="B36" s="784"/>
      <c r="C36" s="783"/>
      <c r="D36" s="783"/>
      <c r="E36" s="775"/>
    </row>
    <row r="37" spans="1:5" ht="37.5" customHeight="1">
      <c r="A37" s="773" t="s">
        <v>436</v>
      </c>
      <c r="B37" s="609" t="s">
        <v>437</v>
      </c>
      <c r="C37" s="611"/>
      <c r="D37" s="611"/>
      <c r="E37" s="616"/>
    </row>
    <row r="38" spans="1:5" ht="13.5" thickBot="1">
      <c r="A38" s="774"/>
      <c r="B38" s="617" t="s">
        <v>438</v>
      </c>
      <c r="C38" s="618"/>
      <c r="D38" s="618"/>
      <c r="E38" s="619"/>
    </row>
  </sheetData>
  <sheetProtection algorithmName="SHA-512" hashValue="rjdLSEaW/zkbd7oWK1NX+FxfcplSZV0SlhmTqsEhhZmIv8VCzgopf4IahgTqX7174nvdbZq+lFoO8QoiAzt+9g==" saltValue="oASKckKY52BbSkhvm+X2hA==" spinCount="100000" sheet="1" objects="1" scenarios="1"/>
  <mergeCells count="14">
    <mergeCell ref="E35:E36"/>
    <mergeCell ref="A1:E1"/>
    <mergeCell ref="A2:E2"/>
    <mergeCell ref="B3:E3"/>
    <mergeCell ref="C35:C36"/>
    <mergeCell ref="D35:D36"/>
    <mergeCell ref="B35:B36"/>
    <mergeCell ref="A6:A7"/>
    <mergeCell ref="A37:A38"/>
    <mergeCell ref="A8:A19"/>
    <mergeCell ref="A20:A22"/>
    <mergeCell ref="A23:A25"/>
    <mergeCell ref="A26:A34"/>
    <mergeCell ref="A35:A36"/>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P37"/>
  <sheetViews>
    <sheetView workbookViewId="0">
      <selection activeCell="C11" sqref="C11"/>
    </sheetView>
  </sheetViews>
  <sheetFormatPr defaultRowHeight="12.75"/>
  <cols>
    <col min="1" max="1" width="22" customWidth="1"/>
    <col min="2" max="2" width="25.42578125" customWidth="1"/>
    <col min="3" max="3" width="33" customWidth="1"/>
    <col min="4" max="4" width="14.7109375" customWidth="1"/>
    <col min="5" max="5" width="14.85546875" customWidth="1"/>
  </cols>
  <sheetData>
    <row r="1" spans="1:16" ht="14.25">
      <c r="A1" s="727" t="s">
        <v>382</v>
      </c>
      <c r="B1" s="727"/>
      <c r="C1" s="727"/>
      <c r="D1" s="727"/>
      <c r="E1" s="727"/>
      <c r="F1" s="554"/>
      <c r="G1" s="554"/>
      <c r="H1" s="554"/>
      <c r="I1" s="554"/>
      <c r="J1" s="554"/>
      <c r="K1" s="554"/>
      <c r="L1" s="554"/>
    </row>
    <row r="2" spans="1:16" ht="15" thickBot="1">
      <c r="A2" s="727" t="s">
        <v>443</v>
      </c>
      <c r="B2" s="727"/>
      <c r="C2" s="727"/>
      <c r="D2" s="727"/>
      <c r="E2" s="727"/>
      <c r="F2" s="554"/>
      <c r="G2" s="554"/>
      <c r="H2" s="554"/>
      <c r="I2" s="554"/>
      <c r="J2" s="554"/>
      <c r="K2" s="554"/>
      <c r="L2" s="554"/>
    </row>
    <row r="3" spans="1:16" ht="15" thickBot="1">
      <c r="A3" s="610" t="s">
        <v>399</v>
      </c>
      <c r="B3" s="781">
        <f>'Ex. 1 Application'!B4:H4</f>
        <v>0</v>
      </c>
      <c r="C3" s="781"/>
      <c r="D3" s="781"/>
      <c r="E3" s="782"/>
      <c r="F3" s="569"/>
      <c r="G3" s="569"/>
      <c r="H3" s="569"/>
      <c r="I3" s="569"/>
      <c r="J3" s="569"/>
      <c r="K3" s="569"/>
      <c r="L3" s="569"/>
      <c r="M3" s="569"/>
      <c r="N3" s="569"/>
      <c r="O3" s="569"/>
      <c r="P3" s="569"/>
    </row>
    <row r="4" spans="1:16">
      <c r="A4" s="612"/>
      <c r="B4" s="585"/>
      <c r="C4" s="585"/>
      <c r="D4" s="585"/>
      <c r="E4" s="613"/>
    </row>
    <row r="5" spans="1:16" ht="30" customHeight="1">
      <c r="A5" s="787" t="s">
        <v>444</v>
      </c>
      <c r="B5" s="785" t="s">
        <v>445</v>
      </c>
      <c r="C5" s="785" t="s">
        <v>456</v>
      </c>
      <c r="D5" s="785" t="s">
        <v>446</v>
      </c>
      <c r="E5" s="788" t="s">
        <v>447</v>
      </c>
    </row>
    <row r="6" spans="1:16" ht="16.5" customHeight="1">
      <c r="A6" s="787"/>
      <c r="B6" s="785"/>
      <c r="C6" s="786"/>
      <c r="D6" s="785"/>
      <c r="E6" s="788"/>
    </row>
    <row r="7" spans="1:16" ht="54" customHeight="1">
      <c r="A7" s="646" t="s">
        <v>448</v>
      </c>
      <c r="B7" s="642"/>
      <c r="C7" s="643" t="s">
        <v>515</v>
      </c>
      <c r="D7" s="642"/>
      <c r="E7" s="647"/>
    </row>
    <row r="8" spans="1:16" ht="54" customHeight="1">
      <c r="A8" s="648" t="s">
        <v>449</v>
      </c>
      <c r="B8" s="644"/>
      <c r="C8" s="643" t="s">
        <v>515</v>
      </c>
      <c r="D8" s="644"/>
      <c r="E8" s="649"/>
    </row>
    <row r="9" spans="1:16" ht="54" customHeight="1">
      <c r="A9" s="648" t="s">
        <v>450</v>
      </c>
      <c r="B9" s="644"/>
      <c r="C9" s="644"/>
      <c r="D9" s="644"/>
      <c r="E9" s="649"/>
    </row>
    <row r="10" spans="1:16" ht="54" customHeight="1">
      <c r="A10" s="648" t="s">
        <v>455</v>
      </c>
      <c r="B10" s="644"/>
      <c r="C10" s="645" t="s">
        <v>516</v>
      </c>
      <c r="D10" s="644"/>
      <c r="E10" s="649"/>
    </row>
    <row r="11" spans="1:16" ht="54" customHeight="1">
      <c r="A11" s="648" t="s">
        <v>452</v>
      </c>
      <c r="B11" s="644"/>
      <c r="C11" s="644" t="s">
        <v>453</v>
      </c>
      <c r="D11" s="644"/>
      <c r="E11" s="649"/>
    </row>
    <row r="12" spans="1:16" ht="54" customHeight="1" thickBot="1">
      <c r="A12" s="650" t="s">
        <v>454</v>
      </c>
      <c r="B12" s="651"/>
      <c r="C12" s="651"/>
      <c r="D12" s="651"/>
      <c r="E12" s="652"/>
    </row>
    <row r="13" spans="1:16" ht="12.75" customHeight="1">
      <c r="A13" s="639"/>
      <c r="B13" s="640"/>
      <c r="C13" s="640"/>
      <c r="D13" s="640"/>
      <c r="E13" s="640"/>
    </row>
    <row r="14" spans="1:16" ht="12.75" customHeight="1">
      <c r="A14" s="639"/>
      <c r="B14" s="640"/>
      <c r="C14" s="640"/>
      <c r="D14" s="640"/>
      <c r="E14" s="640"/>
    </row>
    <row r="15" spans="1:16" ht="12.75" customHeight="1">
      <c r="A15" s="639"/>
      <c r="B15" s="640"/>
      <c r="C15" s="640"/>
      <c r="D15" s="640"/>
      <c r="E15" s="640"/>
    </row>
    <row r="16" spans="1:16" ht="13.5" customHeight="1">
      <c r="A16" s="639"/>
      <c r="B16" s="640"/>
      <c r="C16" s="640"/>
      <c r="D16" s="640"/>
      <c r="E16" s="640"/>
    </row>
    <row r="17" spans="1:5" ht="12.75" customHeight="1">
      <c r="A17" s="639"/>
      <c r="B17" s="640"/>
      <c r="C17" s="640"/>
      <c r="D17" s="640"/>
      <c r="E17" s="640"/>
    </row>
    <row r="18" spans="1:5" ht="12.75" customHeight="1">
      <c r="A18" s="639"/>
      <c r="B18" s="640"/>
      <c r="C18" s="640"/>
      <c r="D18" s="640"/>
      <c r="E18" s="640"/>
    </row>
    <row r="19" spans="1:5" ht="12.75" customHeight="1">
      <c r="A19" s="639"/>
      <c r="B19" s="640"/>
      <c r="C19" s="640"/>
      <c r="D19" s="640"/>
      <c r="E19" s="640"/>
    </row>
    <row r="20" spans="1:5" ht="24" customHeight="1">
      <c r="A20" s="639"/>
      <c r="B20" s="640"/>
      <c r="C20" s="640"/>
      <c r="D20" s="640"/>
      <c r="E20" s="640"/>
    </row>
    <row r="21" spans="1:5" ht="12.75" customHeight="1">
      <c r="A21" s="639"/>
      <c r="B21" s="640"/>
      <c r="C21" s="640"/>
      <c r="D21" s="640"/>
      <c r="E21" s="640"/>
    </row>
    <row r="22" spans="1:5" ht="12.75" customHeight="1">
      <c r="A22" s="585"/>
      <c r="B22" s="640"/>
      <c r="C22" s="585"/>
      <c r="D22" s="640"/>
      <c r="E22" s="640"/>
    </row>
    <row r="23" spans="1:5" ht="24" customHeight="1">
      <c r="A23" s="639"/>
      <c r="B23" s="640"/>
      <c r="C23" s="570"/>
      <c r="D23" s="640"/>
      <c r="E23" s="640"/>
    </row>
    <row r="24" spans="1:5" ht="14.25" customHeight="1">
      <c r="A24" s="639"/>
      <c r="B24" s="640"/>
      <c r="C24" s="570" t="s">
        <v>451</v>
      </c>
      <c r="D24" s="640"/>
      <c r="E24" s="640"/>
    </row>
    <row r="25" spans="1:5" ht="14.25" customHeight="1">
      <c r="A25" s="639"/>
      <c r="B25" s="640"/>
      <c r="C25" s="641"/>
      <c r="D25" s="640"/>
      <c r="E25" s="640"/>
    </row>
    <row r="26" spans="1:5" ht="15" customHeight="1">
      <c r="A26" s="639"/>
      <c r="B26" s="640"/>
      <c r="C26" s="641"/>
      <c r="D26" s="640"/>
      <c r="E26" s="640"/>
    </row>
    <row r="27" spans="1:5" ht="37.5" customHeight="1">
      <c r="A27" s="585"/>
      <c r="B27" s="640"/>
      <c r="C27" s="585"/>
      <c r="D27" s="640"/>
      <c r="E27" s="640"/>
    </row>
    <row r="28" spans="1:5" ht="12.75" customHeight="1">
      <c r="A28" s="639"/>
      <c r="B28" s="640"/>
      <c r="C28" s="640"/>
      <c r="D28" s="640"/>
      <c r="E28" s="640"/>
    </row>
    <row r="29" spans="1:5" ht="12.75" customHeight="1">
      <c r="A29" s="639"/>
      <c r="B29" s="640"/>
      <c r="C29" s="640"/>
      <c r="D29" s="640"/>
      <c r="E29" s="640"/>
    </row>
    <row r="30" spans="1:5" ht="12.75" customHeight="1">
      <c r="A30" s="639"/>
      <c r="B30" s="640"/>
      <c r="C30" s="640"/>
      <c r="D30" s="640"/>
      <c r="E30" s="640"/>
    </row>
    <row r="31" spans="1:5" ht="13.5" customHeight="1">
      <c r="A31" s="639"/>
      <c r="B31" s="640"/>
      <c r="C31" s="640"/>
      <c r="D31" s="640"/>
      <c r="E31" s="640"/>
    </row>
    <row r="32" spans="1:5" ht="12.75" customHeight="1">
      <c r="A32" s="585"/>
      <c r="B32" s="640"/>
      <c r="C32" s="640"/>
      <c r="D32" s="640"/>
      <c r="E32" s="640"/>
    </row>
    <row r="33" spans="1:5" ht="12.75" customHeight="1">
      <c r="A33" s="639"/>
      <c r="B33" s="640"/>
      <c r="C33" s="640"/>
      <c r="D33" s="640"/>
      <c r="E33" s="640"/>
    </row>
    <row r="34" spans="1:5" ht="12.75" customHeight="1">
      <c r="A34" s="639"/>
      <c r="B34" s="640"/>
      <c r="C34" s="640"/>
      <c r="D34" s="640"/>
      <c r="E34" s="640"/>
    </row>
    <row r="35" spans="1:5" ht="12.75" customHeight="1">
      <c r="A35" s="639"/>
      <c r="B35" s="640"/>
      <c r="C35" s="640"/>
      <c r="D35" s="640"/>
      <c r="E35" s="640"/>
    </row>
    <row r="36" spans="1:5" ht="13.5" customHeight="1">
      <c r="A36" s="639"/>
      <c r="B36" s="640"/>
      <c r="C36" s="640"/>
      <c r="D36" s="640"/>
      <c r="E36" s="640"/>
    </row>
    <row r="37" spans="1:5" ht="37.5" customHeight="1"/>
  </sheetData>
  <sheetProtection algorithmName="SHA-512" hashValue="RJMpyaBxlGEJqGeD7LWyJTEAxaO3o06EMv8HSCb22MHxb0rP22E0qaWPxnOXs/2h6qE03GBquccoI2epPQR0LQ==" saltValue="QWNrZKVYzUrnQSHK2X8qjw==" spinCount="100000" sheet="1" objects="1" scenarios="1"/>
  <mergeCells count="8">
    <mergeCell ref="A1:E1"/>
    <mergeCell ref="A2:E2"/>
    <mergeCell ref="B3:E3"/>
    <mergeCell ref="C5:C6"/>
    <mergeCell ref="A5:A6"/>
    <mergeCell ref="B5:B6"/>
    <mergeCell ref="D5:D6"/>
    <mergeCell ref="E5:E6"/>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R39"/>
  <sheetViews>
    <sheetView workbookViewId="0">
      <selection activeCell="A5" sqref="A5"/>
    </sheetView>
  </sheetViews>
  <sheetFormatPr defaultRowHeight="12.75"/>
  <cols>
    <col min="1" max="1" width="22" customWidth="1"/>
    <col min="2" max="2" width="25.42578125" customWidth="1"/>
    <col min="3" max="3" width="21.85546875" customWidth="1"/>
    <col min="4" max="4" width="24.5703125" customWidth="1"/>
    <col min="5" max="5" width="14.85546875" customWidth="1"/>
    <col min="7" max="7" width="60" customWidth="1"/>
  </cols>
  <sheetData>
    <row r="1" spans="1:16" ht="14.25">
      <c r="A1" s="727" t="s">
        <v>382</v>
      </c>
      <c r="B1" s="727"/>
      <c r="C1" s="727"/>
      <c r="D1" s="727"/>
      <c r="E1" s="727"/>
      <c r="F1" s="554"/>
      <c r="G1" s="554"/>
      <c r="H1" s="554"/>
      <c r="I1" s="554"/>
      <c r="J1" s="554"/>
      <c r="K1" s="554"/>
      <c r="L1" s="554"/>
    </row>
    <row r="2" spans="1:16" ht="15" thickBot="1">
      <c r="A2" s="727" t="s">
        <v>457</v>
      </c>
      <c r="B2" s="727"/>
      <c r="C2" s="727"/>
      <c r="D2" s="727"/>
      <c r="E2" s="727"/>
      <c r="F2" s="554"/>
      <c r="G2" s="554"/>
      <c r="H2" s="554"/>
      <c r="I2" s="554"/>
      <c r="J2" s="554"/>
      <c r="K2" s="554"/>
      <c r="L2" s="554"/>
    </row>
    <row r="3" spans="1:16" ht="15" thickBot="1">
      <c r="A3" s="610" t="s">
        <v>399</v>
      </c>
      <c r="B3" s="781">
        <f>'Ex. 1 Application'!B4:H4</f>
        <v>0</v>
      </c>
      <c r="C3" s="781"/>
      <c r="D3" s="781"/>
      <c r="E3" s="782"/>
      <c r="F3" s="569"/>
      <c r="G3" s="569"/>
      <c r="H3" s="569"/>
      <c r="I3" s="569"/>
      <c r="J3" s="569"/>
      <c r="K3" s="569"/>
      <c r="L3" s="569"/>
      <c r="M3" s="569"/>
      <c r="N3" s="569"/>
      <c r="O3" s="569"/>
      <c r="P3" s="569"/>
    </row>
    <row r="5" spans="1:16">
      <c r="A5" s="501" t="s">
        <v>521</v>
      </c>
    </row>
    <row r="6" spans="1:16" s="656" customFormat="1" ht="15.75" customHeight="1">
      <c r="A6" s="655" t="s">
        <v>368</v>
      </c>
      <c r="B6" s="657"/>
      <c r="C6" s="655" t="s">
        <v>458</v>
      </c>
      <c r="D6" s="657"/>
    </row>
    <row r="7" spans="1:16" s="656" customFormat="1" ht="15.75" customHeight="1">
      <c r="A7" s="655" t="s">
        <v>459</v>
      </c>
      <c r="B7" s="657"/>
      <c r="C7" s="655" t="s">
        <v>460</v>
      </c>
      <c r="D7" s="657"/>
    </row>
    <row r="8" spans="1:16" s="656" customFormat="1" ht="15.75" customHeight="1">
      <c r="A8" s="655" t="s">
        <v>461</v>
      </c>
      <c r="B8" s="658"/>
    </row>
    <row r="9" spans="1:16" s="656" customFormat="1" ht="12.75" customHeight="1">
      <c r="A9" s="655"/>
      <c r="B9" s="655"/>
    </row>
    <row r="10" spans="1:16" s="656" customFormat="1" ht="12.75" customHeight="1">
      <c r="A10" s="571"/>
    </row>
    <row r="11" spans="1:16" s="656" customFormat="1" ht="12.75" customHeight="1">
      <c r="A11" s="571" t="s">
        <v>462</v>
      </c>
    </row>
    <row r="12" spans="1:16" s="656" customFormat="1" ht="19.5" customHeight="1">
      <c r="A12" s="660"/>
      <c r="B12" s="660"/>
      <c r="C12" s="653"/>
      <c r="D12" s="659"/>
      <c r="E12" s="661"/>
      <c r="G12" s="661"/>
    </row>
    <row r="13" spans="1:16" s="656" customFormat="1" ht="19.5" customHeight="1">
      <c r="A13" s="660"/>
      <c r="B13" s="660"/>
      <c r="C13" s="653"/>
      <c r="D13" s="659"/>
      <c r="E13" s="661"/>
      <c r="G13" s="661"/>
    </row>
    <row r="14" spans="1:16" s="656" customFormat="1" ht="16.5" customHeight="1">
      <c r="A14" s="668" t="s">
        <v>454</v>
      </c>
      <c r="B14" s="664"/>
      <c r="C14" s="653"/>
      <c r="D14" s="659"/>
      <c r="E14" s="661"/>
      <c r="G14" s="661"/>
    </row>
    <row r="15" spans="1:16" s="656" customFormat="1" ht="16.5" customHeight="1">
      <c r="A15" s="668" t="s">
        <v>454</v>
      </c>
      <c r="B15" s="664"/>
      <c r="C15" s="653"/>
      <c r="D15" s="659"/>
      <c r="E15" s="661"/>
      <c r="G15" s="661"/>
    </row>
    <row r="16" spans="1:16" s="656" customFormat="1" ht="16.5" customHeight="1">
      <c r="A16" s="669" t="s">
        <v>454</v>
      </c>
      <c r="B16" s="665"/>
      <c r="C16" s="795"/>
      <c r="D16" s="659"/>
      <c r="G16" s="662"/>
    </row>
    <row r="17" spans="1:18" s="656" customFormat="1" ht="13.5" customHeight="1">
      <c r="A17" s="660"/>
      <c r="B17" s="663"/>
      <c r="C17" s="795"/>
      <c r="D17" s="659"/>
      <c r="G17" s="662"/>
    </row>
    <row r="18" spans="1:18" s="656" customFormat="1" ht="12.75" customHeight="1">
      <c r="A18" s="571"/>
      <c r="G18" s="662"/>
      <c r="R18" s="656" t="b">
        <v>0</v>
      </c>
    </row>
    <row r="19" spans="1:18" s="656" customFormat="1" ht="12.75" customHeight="1">
      <c r="A19" s="571" t="s">
        <v>463</v>
      </c>
    </row>
    <row r="20" spans="1:18" s="656" customFormat="1" ht="24" customHeight="1">
      <c r="A20" s="666" t="s">
        <v>445</v>
      </c>
      <c r="B20" s="666" t="s">
        <v>517</v>
      </c>
      <c r="C20" s="666" t="s">
        <v>518</v>
      </c>
      <c r="D20" s="666" t="s">
        <v>519</v>
      </c>
      <c r="E20" s="666" t="s">
        <v>520</v>
      </c>
    </row>
    <row r="21" spans="1:18" s="656" customFormat="1" ht="15" customHeight="1">
      <c r="A21" s="665"/>
      <c r="B21" s="665"/>
      <c r="C21" s="665"/>
      <c r="D21" s="657"/>
      <c r="E21" s="657"/>
    </row>
    <row r="22" spans="1:18" s="656" customFormat="1" ht="15" customHeight="1">
      <c r="A22" s="665"/>
      <c r="B22" s="665"/>
      <c r="C22" s="665"/>
      <c r="D22" s="657"/>
      <c r="E22" s="657"/>
    </row>
    <row r="23" spans="1:18" s="656" customFormat="1" ht="15" customHeight="1">
      <c r="A23" s="665"/>
      <c r="B23" s="665"/>
      <c r="C23" s="665"/>
      <c r="D23" s="657"/>
      <c r="E23" s="657"/>
    </row>
    <row r="24" spans="1:18" s="656" customFormat="1" ht="24" customHeight="1">
      <c r="A24" s="653"/>
      <c r="B24" s="653"/>
      <c r="C24" s="653"/>
      <c r="D24" s="659"/>
      <c r="E24" s="659"/>
    </row>
    <row r="25" spans="1:18" s="656" customFormat="1" ht="14.25" customHeight="1">
      <c r="A25" s="655" t="s">
        <v>522</v>
      </c>
      <c r="B25" s="657"/>
      <c r="C25" s="655" t="s">
        <v>464</v>
      </c>
      <c r="D25" s="657"/>
    </row>
    <row r="26" spans="1:18" s="656" customFormat="1" ht="14.25" customHeight="1">
      <c r="A26" s="653"/>
      <c r="B26" s="653"/>
      <c r="C26" s="659"/>
    </row>
    <row r="27" spans="1:18" s="656" customFormat="1" ht="21.75" customHeight="1">
      <c r="A27" s="572" t="s">
        <v>465</v>
      </c>
    </row>
    <row r="28" spans="1:18" s="656" customFormat="1" ht="21.75" customHeight="1">
      <c r="A28" s="789"/>
      <c r="B28" s="790"/>
      <c r="C28" s="790"/>
      <c r="D28" s="790"/>
      <c r="E28" s="791"/>
    </row>
    <row r="29" spans="1:18" s="656" customFormat="1" ht="21.75" customHeight="1">
      <c r="A29" s="792"/>
      <c r="B29" s="793"/>
      <c r="C29" s="793"/>
      <c r="D29" s="793"/>
      <c r="E29" s="794"/>
    </row>
    <row r="30" spans="1:18" s="656" customFormat="1" ht="12.75" customHeight="1">
      <c r="A30" s="571"/>
    </row>
    <row r="31" spans="1:18" s="656" customFormat="1" ht="12.75" customHeight="1">
      <c r="A31" s="667" t="s">
        <v>466</v>
      </c>
      <c r="B31" s="667" t="s">
        <v>467</v>
      </c>
      <c r="C31" s="667" t="s">
        <v>468</v>
      </c>
      <c r="D31" s="666" t="s">
        <v>469</v>
      </c>
    </row>
    <row r="32" spans="1:18" ht="12.75" customHeight="1">
      <c r="A32" s="654" t="s">
        <v>448</v>
      </c>
      <c r="B32" s="611"/>
      <c r="C32" s="611"/>
      <c r="D32" s="611"/>
    </row>
    <row r="33" spans="1:4" ht="13.5" customHeight="1">
      <c r="A33" s="654" t="s">
        <v>449</v>
      </c>
      <c r="B33" s="611"/>
      <c r="C33" s="611"/>
      <c r="D33" s="611"/>
    </row>
    <row r="34" spans="1:4" ht="12.75" customHeight="1">
      <c r="A34" s="654" t="s">
        <v>450</v>
      </c>
      <c r="B34" s="611"/>
      <c r="C34" s="611"/>
      <c r="D34" s="611"/>
    </row>
    <row r="35" spans="1:4" ht="12.75" customHeight="1">
      <c r="A35" s="654" t="s">
        <v>454</v>
      </c>
      <c r="B35" s="611"/>
      <c r="C35" s="611"/>
      <c r="D35" s="611"/>
    </row>
    <row r="36" spans="1:4" ht="12.75" customHeight="1">
      <c r="A36" s="654" t="s">
        <v>454</v>
      </c>
      <c r="B36" s="611"/>
      <c r="C36" s="611"/>
      <c r="D36" s="611"/>
    </row>
    <row r="37" spans="1:4" ht="12.75" customHeight="1"/>
    <row r="38" spans="1:4" ht="13.5" customHeight="1"/>
    <row r="39" spans="1:4" ht="37.5" customHeight="1"/>
  </sheetData>
  <sheetProtection password="BF4E" sheet="1" objects="1" scenarios="1"/>
  <mergeCells count="5">
    <mergeCell ref="A1:E1"/>
    <mergeCell ref="A2:E2"/>
    <mergeCell ref="B3:E3"/>
    <mergeCell ref="A28:E29"/>
    <mergeCell ref="C16:C17"/>
  </mergeCells>
  <dataValidations count="2">
    <dataValidation type="list" allowBlank="1" showInputMessage="1" showErrorMessage="1" sqref="B25" xr:uid="{00000000-0002-0000-0C00-000000000000}">
      <formula1>"On-time, Delayed"</formula1>
    </dataValidation>
    <dataValidation type="list" allowBlank="1" showInputMessage="1" showErrorMessage="1" sqref="D25" xr:uid="{00000000-0002-0000-0C00-000001000000}">
      <formula1>"With budget, Over budget"</formula1>
    </dataValidation>
  </dataValidation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16389" r:id="rId3" name="Check Box 5">
              <controlPr defaultSize="0" autoFill="0" autoLine="0" autoPict="0">
                <anchor moveWithCells="1">
                  <from>
                    <xdr:col>0</xdr:col>
                    <xdr:colOff>28575</xdr:colOff>
                    <xdr:row>11</xdr:row>
                    <xdr:rowOff>38100</xdr:rowOff>
                  </from>
                  <to>
                    <xdr:col>0</xdr:col>
                    <xdr:colOff>1447800</xdr:colOff>
                    <xdr:row>12</xdr:row>
                    <xdr:rowOff>66675</xdr:rowOff>
                  </to>
                </anchor>
              </controlPr>
            </control>
          </mc:Choice>
        </mc:AlternateContent>
        <mc:AlternateContent xmlns:mc="http://schemas.openxmlformats.org/markup-compatibility/2006">
          <mc:Choice Requires="x14">
            <control shapeId="16390" r:id="rId4" name="Check Box 6">
              <controlPr defaultSize="0" autoFill="0" autoLine="0" autoPict="0">
                <anchor moveWithCells="1">
                  <from>
                    <xdr:col>1</xdr:col>
                    <xdr:colOff>19050</xdr:colOff>
                    <xdr:row>11</xdr:row>
                    <xdr:rowOff>76200</xdr:rowOff>
                  </from>
                  <to>
                    <xdr:col>2</xdr:col>
                    <xdr:colOff>0</xdr:colOff>
                    <xdr:row>12</xdr:row>
                    <xdr:rowOff>38100</xdr:rowOff>
                  </to>
                </anchor>
              </controlPr>
            </control>
          </mc:Choice>
        </mc:AlternateContent>
        <mc:AlternateContent xmlns:mc="http://schemas.openxmlformats.org/markup-compatibility/2006">
          <mc:Choice Requires="x14">
            <control shapeId="16391" r:id="rId5" name="Check Box 7">
              <controlPr defaultSize="0" autoFill="0" autoLine="0" autoPict="0">
                <anchor moveWithCells="1">
                  <from>
                    <xdr:col>1</xdr:col>
                    <xdr:colOff>1695450</xdr:colOff>
                    <xdr:row>11</xdr:row>
                    <xdr:rowOff>47625</xdr:rowOff>
                  </from>
                  <to>
                    <xdr:col>2</xdr:col>
                    <xdr:colOff>1438275</xdr:colOff>
                    <xdr:row>12</xdr:row>
                    <xdr:rowOff>57150</xdr:rowOff>
                  </to>
                </anchor>
              </controlPr>
            </control>
          </mc:Choice>
        </mc:AlternateContent>
        <mc:AlternateContent xmlns:mc="http://schemas.openxmlformats.org/markup-compatibility/2006">
          <mc:Choice Requires="x14">
            <control shapeId="16392" r:id="rId6" name="Check Box 8">
              <controlPr defaultSize="0" autoFill="0" autoLine="0" autoPict="0">
                <anchor moveWithCells="1">
                  <from>
                    <xdr:col>4</xdr:col>
                    <xdr:colOff>9525</xdr:colOff>
                    <xdr:row>11</xdr:row>
                    <xdr:rowOff>38100</xdr:rowOff>
                  </from>
                  <to>
                    <xdr:col>4</xdr:col>
                    <xdr:colOff>981075</xdr:colOff>
                    <xdr:row>12</xdr:row>
                    <xdr:rowOff>47625</xdr:rowOff>
                  </to>
                </anchor>
              </controlPr>
            </control>
          </mc:Choice>
        </mc:AlternateContent>
        <mc:AlternateContent xmlns:mc="http://schemas.openxmlformats.org/markup-compatibility/2006">
          <mc:Choice Requires="x14">
            <control shapeId="16393" r:id="rId7" name="Check Box 9">
              <controlPr defaultSize="0" autoFill="0" autoLine="0" autoPict="0">
                <anchor moveWithCells="1">
                  <from>
                    <xdr:col>2</xdr:col>
                    <xdr:colOff>1447800</xdr:colOff>
                    <xdr:row>11</xdr:row>
                    <xdr:rowOff>66675</xdr:rowOff>
                  </from>
                  <to>
                    <xdr:col>3</xdr:col>
                    <xdr:colOff>1419225</xdr:colOff>
                    <xdr:row>12</xdr:row>
                    <xdr:rowOff>38100</xdr:rowOff>
                  </to>
                </anchor>
              </controlPr>
            </control>
          </mc:Choice>
        </mc:AlternateContent>
        <mc:AlternateContent xmlns:mc="http://schemas.openxmlformats.org/markup-compatibility/2006">
          <mc:Choice Requires="x14">
            <control shapeId="16395" r:id="rId8" name="Check Box 11">
              <controlPr defaultSize="0" autoFill="0" autoLine="0" autoPict="0">
                <anchor moveWithCells="1">
                  <from>
                    <xdr:col>1</xdr:col>
                    <xdr:colOff>1695450</xdr:colOff>
                    <xdr:row>12</xdr:row>
                    <xdr:rowOff>47625</xdr:rowOff>
                  </from>
                  <to>
                    <xdr:col>2</xdr:col>
                    <xdr:colOff>1400175</xdr:colOff>
                    <xdr:row>13</xdr:row>
                    <xdr:rowOff>38100</xdr:rowOff>
                  </to>
                </anchor>
              </controlPr>
            </control>
          </mc:Choice>
        </mc:AlternateContent>
        <mc:AlternateContent xmlns:mc="http://schemas.openxmlformats.org/markup-compatibility/2006">
          <mc:Choice Requires="x14">
            <control shapeId="16396" r:id="rId9" name="Check Box 12">
              <controlPr defaultSize="0" autoFill="0" autoLine="0" autoPict="0">
                <anchor moveWithCells="1">
                  <from>
                    <xdr:col>2</xdr:col>
                    <xdr:colOff>1447800</xdr:colOff>
                    <xdr:row>12</xdr:row>
                    <xdr:rowOff>66675</xdr:rowOff>
                  </from>
                  <to>
                    <xdr:col>3</xdr:col>
                    <xdr:colOff>1533525</xdr:colOff>
                    <xdr:row>13</xdr:row>
                    <xdr:rowOff>47625</xdr:rowOff>
                  </to>
                </anchor>
              </controlPr>
            </control>
          </mc:Choice>
        </mc:AlternateContent>
        <mc:AlternateContent xmlns:mc="http://schemas.openxmlformats.org/markup-compatibility/2006">
          <mc:Choice Requires="x14">
            <control shapeId="16397" r:id="rId10" name="Check Box 13">
              <controlPr defaultSize="0" autoFill="0" autoLine="0" autoPict="0">
                <anchor moveWithCells="1">
                  <from>
                    <xdr:col>0</xdr:col>
                    <xdr:colOff>28575</xdr:colOff>
                    <xdr:row>12</xdr:row>
                    <xdr:rowOff>38100</xdr:rowOff>
                  </from>
                  <to>
                    <xdr:col>0</xdr:col>
                    <xdr:colOff>1466850</xdr:colOff>
                    <xdr:row>13</xdr:row>
                    <xdr:rowOff>47625</xdr:rowOff>
                  </to>
                </anchor>
              </controlPr>
            </control>
          </mc:Choice>
        </mc:AlternateContent>
        <mc:AlternateContent xmlns:mc="http://schemas.openxmlformats.org/markup-compatibility/2006">
          <mc:Choice Requires="x14">
            <control shapeId="16398" r:id="rId11" name="Check Box 14">
              <controlPr defaultSize="0" autoFill="0" autoLine="0" autoPict="0">
                <anchor moveWithCells="1">
                  <from>
                    <xdr:col>4</xdr:col>
                    <xdr:colOff>19050</xdr:colOff>
                    <xdr:row>12</xdr:row>
                    <xdr:rowOff>57150</xdr:rowOff>
                  </from>
                  <to>
                    <xdr:col>6</xdr:col>
                    <xdr:colOff>47625</xdr:colOff>
                    <xdr:row>13</xdr:row>
                    <xdr:rowOff>38100</xdr:rowOff>
                  </to>
                </anchor>
              </controlPr>
            </control>
          </mc:Choice>
        </mc:AlternateContent>
        <mc:AlternateContent xmlns:mc="http://schemas.openxmlformats.org/markup-compatibility/2006">
          <mc:Choice Requires="x14">
            <control shapeId="16399" r:id="rId12" name="Check Box 15">
              <controlPr defaultSize="0" autoFill="0" autoLine="0" autoPict="0">
                <anchor moveWithCells="1">
                  <from>
                    <xdr:col>1</xdr:col>
                    <xdr:colOff>19050</xdr:colOff>
                    <xdr:row>12</xdr:row>
                    <xdr:rowOff>76200</xdr:rowOff>
                  </from>
                  <to>
                    <xdr:col>1</xdr:col>
                    <xdr:colOff>1314450</xdr:colOff>
                    <xdr:row>13</xdr:row>
                    <xdr:rowOff>19050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102"/>
  <sheetViews>
    <sheetView zoomScaleNormal="100" zoomScaleSheetLayoutView="100" workbookViewId="0">
      <selection activeCell="A97" sqref="A97"/>
    </sheetView>
  </sheetViews>
  <sheetFormatPr defaultRowHeight="12.75"/>
  <cols>
    <col min="1" max="1" width="28.5703125" customWidth="1"/>
    <col min="2" max="2" width="8.140625" customWidth="1"/>
    <col min="3" max="3" width="10.5703125" customWidth="1"/>
    <col min="4" max="4" width="7.42578125" customWidth="1"/>
    <col min="5" max="5" width="12.7109375" customWidth="1"/>
    <col min="6" max="6" width="7.5703125" customWidth="1"/>
    <col min="8" max="8" width="5.85546875" customWidth="1"/>
    <col min="9" max="9" width="2" customWidth="1"/>
  </cols>
  <sheetData>
    <row r="1" spans="1:8">
      <c r="A1" s="675" t="s">
        <v>382</v>
      </c>
      <c r="B1" s="676"/>
      <c r="C1" s="676"/>
      <c r="D1" s="676"/>
      <c r="E1" s="676"/>
      <c r="F1" s="676"/>
      <c r="G1" s="676"/>
      <c r="H1" s="677"/>
    </row>
    <row r="2" spans="1:8">
      <c r="A2" s="678" t="s">
        <v>514</v>
      </c>
      <c r="B2" s="679"/>
      <c r="C2" s="679"/>
      <c r="D2" s="679"/>
      <c r="E2" s="679"/>
      <c r="F2" s="679"/>
      <c r="G2" s="679"/>
      <c r="H2" s="680"/>
    </row>
    <row r="3" spans="1:8">
      <c r="A3" s="612"/>
      <c r="B3" s="585"/>
      <c r="C3" s="585"/>
      <c r="D3" s="585"/>
      <c r="E3" s="585"/>
      <c r="F3" s="585"/>
      <c r="G3" s="585"/>
      <c r="H3" s="613"/>
    </row>
    <row r="4" spans="1:8" ht="15.75" customHeight="1">
      <c r="A4" s="612" t="s">
        <v>368</v>
      </c>
      <c r="B4" s="600"/>
      <c r="C4" s="601"/>
      <c r="D4" s="601"/>
      <c r="E4" s="601"/>
      <c r="F4" s="601"/>
      <c r="G4" s="601"/>
      <c r="H4" s="620"/>
    </row>
    <row r="5" spans="1:8" ht="15.75" customHeight="1">
      <c r="A5" s="612" t="s">
        <v>369</v>
      </c>
      <c r="B5" s="681"/>
      <c r="C5" s="681"/>
      <c r="D5" s="681"/>
      <c r="E5" s="681"/>
      <c r="F5" s="681"/>
      <c r="G5" s="681"/>
      <c r="H5" s="682"/>
    </row>
    <row r="6" spans="1:8" ht="15.75" customHeight="1">
      <c r="A6" s="621" t="s">
        <v>383</v>
      </c>
      <c r="B6" s="684"/>
      <c r="C6" s="684"/>
      <c r="D6" s="585"/>
      <c r="E6" s="585"/>
      <c r="F6" s="585"/>
      <c r="G6" s="585"/>
      <c r="H6" s="613"/>
    </row>
    <row r="7" spans="1:8" ht="15.75" customHeight="1">
      <c r="A7" s="612" t="s">
        <v>370</v>
      </c>
      <c r="B7" s="684"/>
      <c r="C7" s="684"/>
      <c r="D7" s="585"/>
      <c r="E7" s="585" t="s">
        <v>371</v>
      </c>
      <c r="F7" s="684"/>
      <c r="G7" s="684"/>
      <c r="H7" s="685"/>
    </row>
    <row r="8" spans="1:8" ht="15.75" customHeight="1">
      <c r="A8" s="612"/>
      <c r="B8" s="585"/>
      <c r="C8" s="585"/>
      <c r="D8" s="585"/>
      <c r="E8" s="585"/>
      <c r="F8" s="585"/>
      <c r="G8" s="585"/>
      <c r="H8" s="613"/>
    </row>
    <row r="9" spans="1:8" ht="15.75" customHeight="1">
      <c r="A9" s="621" t="s">
        <v>395</v>
      </c>
      <c r="B9" s="585"/>
      <c r="C9" s="533"/>
      <c r="D9" s="696"/>
      <c r="E9" s="697"/>
      <c r="F9" s="585"/>
      <c r="G9" s="585"/>
      <c r="H9" s="613"/>
    </row>
    <row r="10" spans="1:8" ht="15.75" customHeight="1">
      <c r="A10" s="612" t="s">
        <v>375</v>
      </c>
      <c r="B10" s="585"/>
      <c r="C10" s="585"/>
      <c r="D10" s="696"/>
      <c r="E10" s="697"/>
      <c r="F10" s="533"/>
      <c r="G10" s="585"/>
      <c r="H10" s="613"/>
    </row>
    <row r="11" spans="1:8" ht="15.75" customHeight="1">
      <c r="A11" s="621" t="s">
        <v>384</v>
      </c>
      <c r="B11" s="585"/>
      <c r="C11" s="585"/>
      <c r="D11" s="696"/>
      <c r="E11" s="697"/>
      <c r="F11" s="533"/>
      <c r="G11" s="585"/>
      <c r="H11" s="613"/>
    </row>
    <row r="12" spans="1:8" ht="15.75" customHeight="1" thickBot="1">
      <c r="A12" s="612"/>
      <c r="B12" s="585"/>
      <c r="C12" s="585"/>
      <c r="D12" s="585"/>
      <c r="E12" s="585"/>
      <c r="F12" s="585"/>
      <c r="G12" s="585"/>
      <c r="H12" s="613"/>
    </row>
    <row r="13" spans="1:8" ht="15.75" customHeight="1" thickBot="1">
      <c r="A13" s="672" t="s">
        <v>510</v>
      </c>
      <c r="B13" s="673"/>
      <c r="C13" s="673"/>
      <c r="D13" s="673"/>
      <c r="E13" s="673"/>
      <c r="F13" s="673"/>
      <c r="G13" s="673"/>
      <c r="H13" s="674"/>
    </row>
    <row r="14" spans="1:8" ht="15.75" customHeight="1">
      <c r="A14" s="612"/>
      <c r="B14" s="585"/>
      <c r="C14" s="585"/>
      <c r="D14" s="585"/>
      <c r="E14" s="585"/>
      <c r="F14" s="585"/>
      <c r="G14" s="585"/>
      <c r="H14" s="613"/>
    </row>
    <row r="15" spans="1:8" ht="15.75" customHeight="1">
      <c r="A15" s="621" t="s">
        <v>385</v>
      </c>
      <c r="B15" s="585"/>
      <c r="C15" s="684"/>
      <c r="D15" s="684"/>
      <c r="E15" s="585"/>
      <c r="F15" s="585"/>
      <c r="G15" s="585"/>
      <c r="H15" s="613"/>
    </row>
    <row r="16" spans="1:8" ht="15.75" customHeight="1">
      <c r="A16" s="621" t="s">
        <v>386</v>
      </c>
      <c r="B16" s="585"/>
      <c r="C16" s="684"/>
      <c r="D16" s="684"/>
      <c r="E16" s="585"/>
      <c r="F16" s="585"/>
      <c r="G16" s="585"/>
      <c r="H16" s="613"/>
    </row>
    <row r="17" spans="1:8" ht="15.75" customHeight="1">
      <c r="A17" s="621" t="s">
        <v>387</v>
      </c>
      <c r="B17" s="585"/>
      <c r="C17" s="690"/>
      <c r="D17" s="690"/>
      <c r="E17" s="585"/>
      <c r="F17" s="585"/>
      <c r="G17" s="585"/>
      <c r="H17" s="613"/>
    </row>
    <row r="18" spans="1:8" ht="15.75" customHeight="1">
      <c r="A18" s="621" t="s">
        <v>388</v>
      </c>
      <c r="B18" s="502"/>
      <c r="C18" s="688"/>
      <c r="D18" s="688"/>
      <c r="E18" s="688"/>
      <c r="F18" s="688"/>
      <c r="G18" s="688"/>
      <c r="H18" s="689"/>
    </row>
    <row r="19" spans="1:8" ht="15.75" customHeight="1">
      <c r="A19" s="612" t="s">
        <v>345</v>
      </c>
      <c r="B19" s="585"/>
      <c r="C19" s="684"/>
      <c r="D19" s="684"/>
      <c r="E19" s="585"/>
      <c r="F19" s="585"/>
      <c r="G19" s="585"/>
      <c r="H19" s="613"/>
    </row>
    <row r="20" spans="1:8" ht="15.75" customHeight="1">
      <c r="A20" s="612" t="s">
        <v>372</v>
      </c>
      <c r="B20" s="585"/>
      <c r="C20" s="684"/>
      <c r="D20" s="684"/>
      <c r="E20" s="585"/>
      <c r="F20" s="585"/>
      <c r="G20" s="585"/>
      <c r="H20" s="613"/>
    </row>
    <row r="21" spans="1:8" ht="15.75" customHeight="1">
      <c r="A21" s="612" t="s">
        <v>373</v>
      </c>
      <c r="B21" s="585"/>
      <c r="C21" s="684"/>
      <c r="D21" s="684"/>
      <c r="E21" s="585"/>
      <c r="F21" s="585"/>
      <c r="G21" s="585"/>
      <c r="H21" s="613"/>
    </row>
    <row r="22" spans="1:8" ht="15.75" customHeight="1">
      <c r="A22" s="612" t="s">
        <v>374</v>
      </c>
      <c r="B22" s="585"/>
      <c r="C22" s="690"/>
      <c r="D22" s="690"/>
      <c r="E22" s="585"/>
      <c r="F22" s="585"/>
      <c r="G22" s="585"/>
      <c r="H22" s="613"/>
    </row>
    <row r="23" spans="1:8" ht="15.75" customHeight="1">
      <c r="A23" s="621" t="s">
        <v>389</v>
      </c>
      <c r="B23" s="585"/>
      <c r="C23" s="686"/>
      <c r="D23" s="686"/>
      <c r="E23" s="686"/>
      <c r="F23" s="686"/>
      <c r="G23" s="686"/>
      <c r="H23" s="687"/>
    </row>
    <row r="24" spans="1:8" ht="15.75" customHeight="1">
      <c r="A24" s="621" t="s">
        <v>390</v>
      </c>
      <c r="B24" s="585"/>
      <c r="C24" s="684"/>
      <c r="D24" s="684"/>
      <c r="E24" s="585"/>
      <c r="F24" s="585"/>
      <c r="G24" s="585"/>
      <c r="H24" s="613"/>
    </row>
    <row r="25" spans="1:8" ht="15.75" customHeight="1">
      <c r="A25" s="621"/>
      <c r="B25" s="585"/>
      <c r="C25" s="503"/>
      <c r="D25" s="503"/>
      <c r="E25" s="585"/>
      <c r="F25" s="585"/>
      <c r="G25" s="585"/>
      <c r="H25" s="613"/>
    </row>
    <row r="26" spans="1:8" ht="25.5" customHeight="1">
      <c r="A26" s="691" t="s">
        <v>391</v>
      </c>
      <c r="B26" s="692"/>
      <c r="C26" s="692"/>
      <c r="D26" s="692"/>
      <c r="E26" s="692"/>
      <c r="F26" s="692"/>
      <c r="G26" s="692"/>
      <c r="H26" s="693"/>
    </row>
    <row r="27" spans="1:8" ht="15.75" customHeight="1">
      <c r="A27" s="683"/>
      <c r="B27" s="684"/>
      <c r="C27" s="684"/>
      <c r="D27" s="684"/>
      <c r="E27" s="684"/>
      <c r="F27" s="684"/>
      <c r="G27" s="684"/>
      <c r="H27" s="685"/>
    </row>
    <row r="28" spans="1:8" ht="15.75" customHeight="1">
      <c r="A28" s="683"/>
      <c r="B28" s="684"/>
      <c r="C28" s="684"/>
      <c r="D28" s="684"/>
      <c r="E28" s="684"/>
      <c r="F28" s="684"/>
      <c r="G28" s="684"/>
      <c r="H28" s="685"/>
    </row>
    <row r="29" spans="1:8" ht="15.75" customHeight="1">
      <c r="A29" s="683"/>
      <c r="B29" s="684"/>
      <c r="C29" s="684"/>
      <c r="D29" s="684"/>
      <c r="E29" s="684"/>
      <c r="F29" s="684"/>
      <c r="G29" s="684"/>
      <c r="H29" s="685"/>
    </row>
    <row r="30" spans="1:8" ht="15.75" customHeight="1">
      <c r="A30" s="683"/>
      <c r="B30" s="684"/>
      <c r="C30" s="684"/>
      <c r="D30" s="684"/>
      <c r="E30" s="684"/>
      <c r="F30" s="684"/>
      <c r="G30" s="684"/>
      <c r="H30" s="685"/>
    </row>
    <row r="31" spans="1:8" ht="15.75" customHeight="1" thickBot="1">
      <c r="A31" s="622"/>
      <c r="B31" s="503"/>
      <c r="C31" s="503"/>
      <c r="D31" s="503"/>
      <c r="E31" s="503"/>
      <c r="F31" s="503"/>
      <c r="G31" s="503"/>
      <c r="H31" s="623"/>
    </row>
    <row r="32" spans="1:8" ht="15.75" customHeight="1" thickBot="1">
      <c r="A32" s="504" t="s">
        <v>346</v>
      </c>
      <c r="B32" s="505"/>
      <c r="C32" s="505"/>
      <c r="D32" s="505"/>
      <c r="E32" s="505"/>
      <c r="F32" s="505"/>
      <c r="G32" s="505"/>
      <c r="H32" s="506"/>
    </row>
    <row r="33" spans="1:8" ht="15.75" customHeight="1">
      <c r="A33" s="612"/>
      <c r="B33" s="585"/>
      <c r="C33" s="585"/>
      <c r="D33" s="585"/>
      <c r="E33" s="585"/>
      <c r="F33" s="585"/>
      <c r="G33" s="585"/>
      <c r="H33" s="613"/>
    </row>
    <row r="34" spans="1:8" ht="15.75" customHeight="1">
      <c r="A34" s="624" t="s">
        <v>392</v>
      </c>
      <c r="B34" s="694"/>
      <c r="C34" s="694"/>
      <c r="D34" s="694"/>
      <c r="E34" s="694"/>
      <c r="F34" s="694"/>
      <c r="G34" s="694"/>
      <c r="H34" s="695"/>
    </row>
    <row r="35" spans="1:8" ht="15.75" customHeight="1">
      <c r="A35" s="612" t="s">
        <v>347</v>
      </c>
      <c r="B35" s="585"/>
      <c r="C35" s="585"/>
      <c r="D35" s="585"/>
      <c r="E35" s="585"/>
      <c r="F35" s="585"/>
      <c r="G35" s="585"/>
      <c r="H35" s="613"/>
    </row>
    <row r="36" spans="1:8" ht="15.75" customHeight="1">
      <c r="A36" s="612" t="s">
        <v>348</v>
      </c>
      <c r="B36" s="698"/>
      <c r="C36" s="699"/>
      <c r="D36" s="700"/>
      <c r="E36" s="585"/>
      <c r="F36" s="585"/>
      <c r="G36" s="585"/>
      <c r="H36" s="613"/>
    </row>
    <row r="37" spans="1:8" ht="15.75" customHeight="1">
      <c r="A37" s="612" t="s">
        <v>349</v>
      </c>
      <c r="B37" s="684"/>
      <c r="C37" s="684"/>
      <c r="D37" s="684"/>
      <c r="E37" s="585"/>
      <c r="F37" s="585"/>
      <c r="G37" s="585"/>
      <c r="H37" s="613"/>
    </row>
    <row r="38" spans="1:8" ht="15.75" customHeight="1">
      <c r="A38" s="612" t="s">
        <v>350</v>
      </c>
      <c r="B38" s="684"/>
      <c r="C38" s="684"/>
      <c r="D38" s="684"/>
      <c r="E38" s="585" t="s">
        <v>351</v>
      </c>
      <c r="F38" s="684"/>
      <c r="G38" s="684"/>
      <c r="H38" s="685"/>
    </row>
    <row r="39" spans="1:8" ht="15.75" customHeight="1">
      <c r="A39" s="612" t="s">
        <v>352</v>
      </c>
      <c r="B39" s="684"/>
      <c r="C39" s="684"/>
      <c r="D39" s="684"/>
      <c r="E39" s="585"/>
      <c r="F39" s="585"/>
      <c r="G39" s="585"/>
      <c r="H39" s="613"/>
    </row>
    <row r="40" spans="1:8" ht="15.75" customHeight="1">
      <c r="A40" s="612" t="s">
        <v>353</v>
      </c>
      <c r="B40" s="684"/>
      <c r="C40" s="684"/>
      <c r="D40" s="684"/>
      <c r="E40" s="585"/>
      <c r="F40" s="585"/>
      <c r="G40" s="585"/>
      <c r="H40" s="613"/>
    </row>
    <row r="41" spans="1:8" ht="15.75" customHeight="1">
      <c r="A41" s="612" t="s">
        <v>354</v>
      </c>
      <c r="B41" s="684"/>
      <c r="C41" s="684"/>
      <c r="D41" s="684"/>
      <c r="E41" s="585" t="s">
        <v>355</v>
      </c>
      <c r="F41" s="684"/>
      <c r="G41" s="684"/>
      <c r="H41" s="685"/>
    </row>
    <row r="42" spans="1:8" ht="15.75" customHeight="1">
      <c r="A42" s="612"/>
      <c r="B42" s="585"/>
      <c r="C42" s="585"/>
      <c r="D42" s="585"/>
      <c r="E42" s="585"/>
      <c r="F42" s="585"/>
      <c r="G42" s="585"/>
      <c r="H42" s="613"/>
    </row>
    <row r="43" spans="1:8" ht="15.75" customHeight="1">
      <c r="A43" s="621" t="s">
        <v>393</v>
      </c>
      <c r="B43" s="684"/>
      <c r="C43" s="684"/>
      <c r="D43" s="684"/>
      <c r="E43" s="684"/>
      <c r="F43" s="684"/>
      <c r="G43" s="684"/>
      <c r="H43" s="685"/>
    </row>
    <row r="44" spans="1:8" ht="15.75" customHeight="1">
      <c r="A44" s="612"/>
      <c r="B44" s="625" t="s">
        <v>356</v>
      </c>
      <c r="C44" s="686"/>
      <c r="D44" s="686"/>
      <c r="E44" s="686"/>
      <c r="F44" s="686"/>
      <c r="G44" s="686"/>
      <c r="H44" s="687"/>
    </row>
    <row r="45" spans="1:8" ht="15.75" customHeight="1">
      <c r="A45" s="612"/>
      <c r="B45" s="585"/>
      <c r="C45" s="585"/>
      <c r="D45" s="585"/>
      <c r="E45" s="585"/>
      <c r="F45" s="585"/>
      <c r="G45" s="585"/>
      <c r="H45" s="613"/>
    </row>
    <row r="46" spans="1:8" ht="15.75" customHeight="1">
      <c r="A46" s="621" t="s">
        <v>477</v>
      </c>
      <c r="B46" s="579"/>
      <c r="C46" s="585" t="s">
        <v>357</v>
      </c>
      <c r="D46" s="585"/>
      <c r="E46" s="585"/>
      <c r="F46" s="585"/>
      <c r="G46" s="585"/>
      <c r="H46" s="613"/>
    </row>
    <row r="47" spans="1:8" ht="15.75" customHeight="1">
      <c r="A47" s="612"/>
      <c r="B47" s="579"/>
      <c r="C47" s="626" t="s">
        <v>479</v>
      </c>
      <c r="D47" s="585"/>
      <c r="E47" s="626" t="s">
        <v>480</v>
      </c>
      <c r="F47" s="684"/>
      <c r="G47" s="684"/>
      <c r="H47" s="685"/>
    </row>
    <row r="48" spans="1:8" ht="15.75" customHeight="1">
      <c r="A48" s="612"/>
      <c r="B48" s="585"/>
      <c r="C48" s="585" t="s">
        <v>358</v>
      </c>
      <c r="D48" s="585"/>
      <c r="E48" s="585"/>
      <c r="F48" s="684"/>
      <c r="G48" s="684"/>
      <c r="H48" s="685"/>
    </row>
    <row r="49" spans="1:8" ht="15.75" customHeight="1">
      <c r="A49" s="612"/>
      <c r="B49" s="585"/>
      <c r="C49" s="585"/>
      <c r="D49" s="585"/>
      <c r="E49" s="585"/>
      <c r="F49" s="585"/>
      <c r="G49" s="585"/>
      <c r="H49" s="613"/>
    </row>
    <row r="50" spans="1:8" ht="15.75" customHeight="1">
      <c r="A50" s="621" t="s">
        <v>478</v>
      </c>
      <c r="B50" s="585"/>
      <c r="C50" s="585"/>
      <c r="D50" s="585"/>
      <c r="E50" s="585"/>
      <c r="F50" s="585"/>
      <c r="G50" s="585"/>
      <c r="H50" s="613"/>
    </row>
    <row r="51" spans="1:8" ht="15.75" customHeight="1">
      <c r="A51" s="627"/>
      <c r="B51" s="684"/>
      <c r="C51" s="684"/>
      <c r="D51" s="684"/>
      <c r="E51" s="684"/>
      <c r="F51" s="684"/>
      <c r="G51" s="684"/>
      <c r="H51" s="685"/>
    </row>
    <row r="52" spans="1:8" ht="15.75" customHeight="1">
      <c r="A52" s="627"/>
      <c r="B52" s="684"/>
      <c r="C52" s="684"/>
      <c r="D52" s="684"/>
      <c r="E52" s="684"/>
      <c r="F52" s="684"/>
      <c r="G52" s="684"/>
      <c r="H52" s="685"/>
    </row>
    <row r="53" spans="1:8" ht="15.75" customHeight="1">
      <c r="A53" s="627"/>
      <c r="B53" s="684"/>
      <c r="C53" s="684"/>
      <c r="D53" s="684"/>
      <c r="E53" s="684"/>
      <c r="F53" s="684"/>
      <c r="G53" s="684"/>
      <c r="H53" s="685"/>
    </row>
    <row r="54" spans="1:8" ht="15.75" customHeight="1">
      <c r="A54" s="627"/>
      <c r="B54" s="684"/>
      <c r="C54" s="684"/>
      <c r="D54" s="684"/>
      <c r="E54" s="684"/>
      <c r="F54" s="684"/>
      <c r="G54" s="684"/>
      <c r="H54" s="685"/>
    </row>
    <row r="55" spans="1:8" ht="15.75" customHeight="1">
      <c r="A55" s="612"/>
      <c r="B55" s="585"/>
      <c r="C55" s="585"/>
      <c r="D55" s="585"/>
      <c r="E55" s="585"/>
      <c r="F55" s="585"/>
      <c r="G55" s="585"/>
      <c r="H55" s="613"/>
    </row>
    <row r="56" spans="1:8" ht="15.75" customHeight="1">
      <c r="A56" s="621" t="s">
        <v>481</v>
      </c>
      <c r="B56" s="698"/>
      <c r="C56" s="699"/>
      <c r="D56" s="699"/>
      <c r="E56" s="699"/>
      <c r="F56" s="699"/>
      <c r="G56" s="699"/>
      <c r="H56" s="703"/>
    </row>
    <row r="57" spans="1:8" ht="15.75" customHeight="1" thickBot="1">
      <c r="A57" s="621"/>
      <c r="B57" s="586"/>
      <c r="C57" s="580"/>
      <c r="D57" s="580"/>
      <c r="E57" s="580"/>
      <c r="F57" s="580"/>
      <c r="G57" s="580"/>
      <c r="H57" s="628"/>
    </row>
    <row r="58" spans="1:8" ht="15.75" customHeight="1" thickBot="1">
      <c r="A58" s="504" t="s">
        <v>359</v>
      </c>
      <c r="B58" s="505"/>
      <c r="C58" s="505"/>
      <c r="D58" s="505"/>
      <c r="E58" s="505"/>
      <c r="F58" s="505"/>
      <c r="G58" s="505"/>
      <c r="H58" s="506"/>
    </row>
    <row r="59" spans="1:8" ht="15.75" customHeight="1">
      <c r="A59" s="612"/>
      <c r="B59" s="585"/>
      <c r="C59" s="585"/>
      <c r="D59" s="585"/>
      <c r="E59" s="585"/>
      <c r="F59" s="585"/>
      <c r="G59" s="585"/>
      <c r="H59" s="613"/>
    </row>
    <row r="60" spans="1:8" ht="24.75" customHeight="1">
      <c r="A60" s="691" t="s">
        <v>482</v>
      </c>
      <c r="B60" s="704"/>
      <c r="C60" s="704"/>
      <c r="D60" s="704"/>
      <c r="E60" s="704"/>
      <c r="F60" s="704"/>
      <c r="G60" s="704"/>
      <c r="H60" s="705"/>
    </row>
    <row r="61" spans="1:8" ht="15.75" customHeight="1">
      <c r="A61" s="621" t="s">
        <v>485</v>
      </c>
      <c r="B61" s="579"/>
      <c r="C61" s="585"/>
      <c r="D61" s="585"/>
      <c r="E61" s="585"/>
      <c r="F61" s="585"/>
      <c r="G61" s="585"/>
      <c r="H61" s="613"/>
    </row>
    <row r="62" spans="1:8" ht="15.75" customHeight="1">
      <c r="A62" s="621" t="s">
        <v>486</v>
      </c>
      <c r="B62" s="579"/>
      <c r="C62" s="585"/>
      <c r="D62" s="585" t="s">
        <v>483</v>
      </c>
      <c r="E62" s="585"/>
      <c r="F62" s="684"/>
      <c r="G62" s="684"/>
      <c r="H62" s="685"/>
    </row>
    <row r="63" spans="1:8" ht="15.75" customHeight="1">
      <c r="A63" s="629" t="s">
        <v>360</v>
      </c>
      <c r="B63" s="579"/>
      <c r="C63" s="585"/>
      <c r="D63" s="585" t="s">
        <v>484</v>
      </c>
      <c r="E63" s="585"/>
      <c r="F63" s="670"/>
      <c r="G63" s="670"/>
      <c r="H63" s="671"/>
    </row>
    <row r="64" spans="1:8" ht="15.75" customHeight="1">
      <c r="A64" s="621" t="s">
        <v>487</v>
      </c>
      <c r="B64" s="585"/>
      <c r="C64" s="585" t="s">
        <v>361</v>
      </c>
      <c r="D64" s="585"/>
      <c r="E64" s="585"/>
      <c r="F64" s="585"/>
      <c r="G64" s="585"/>
      <c r="H64" s="613"/>
    </row>
    <row r="65" spans="1:8" ht="15.75" customHeight="1">
      <c r="A65" s="629" t="s">
        <v>360</v>
      </c>
      <c r="B65" s="579"/>
      <c r="C65" s="585"/>
      <c r="D65" s="585" t="s">
        <v>484</v>
      </c>
      <c r="E65" s="585"/>
      <c r="F65" s="670"/>
      <c r="G65" s="670"/>
      <c r="H65" s="671"/>
    </row>
    <row r="66" spans="1:8" ht="15.75" customHeight="1" thickBot="1">
      <c r="A66" s="612"/>
      <c r="B66" s="585"/>
      <c r="C66" s="585"/>
      <c r="D66" s="585"/>
      <c r="E66" s="585"/>
      <c r="F66" s="585"/>
      <c r="G66" s="585"/>
      <c r="H66" s="613"/>
    </row>
    <row r="67" spans="1:8" ht="15.75" customHeight="1" thickBot="1">
      <c r="A67" s="504" t="s">
        <v>362</v>
      </c>
      <c r="B67" s="505"/>
      <c r="C67" s="505"/>
      <c r="D67" s="505"/>
      <c r="E67" s="505"/>
      <c r="F67" s="505"/>
      <c r="G67" s="505"/>
      <c r="H67" s="506"/>
    </row>
    <row r="68" spans="1:8" ht="15.75" customHeight="1">
      <c r="A68" s="612"/>
      <c r="B68" s="585"/>
      <c r="C68" s="585"/>
      <c r="D68" s="585"/>
      <c r="E68" s="585"/>
      <c r="F68" s="585"/>
      <c r="G68" s="585"/>
      <c r="H68" s="613"/>
    </row>
    <row r="69" spans="1:8" ht="15.75" customHeight="1">
      <c r="A69" s="621" t="s">
        <v>488</v>
      </c>
      <c r="B69" s="626"/>
      <c r="C69" s="585"/>
      <c r="D69" s="585"/>
      <c r="E69" s="585"/>
      <c r="F69" s="585"/>
      <c r="G69" s="585"/>
      <c r="H69" s="613"/>
    </row>
    <row r="70" spans="1:8" ht="15.75" customHeight="1">
      <c r="A70" s="612" t="s">
        <v>376</v>
      </c>
      <c r="B70" s="579"/>
      <c r="C70" s="585"/>
      <c r="D70" s="585"/>
      <c r="E70" s="626" t="s">
        <v>489</v>
      </c>
      <c r="F70" s="684"/>
      <c r="G70" s="684"/>
      <c r="H70" s="613"/>
    </row>
    <row r="71" spans="1:8" ht="15.75" customHeight="1">
      <c r="A71" s="612"/>
      <c r="B71" s="587"/>
      <c r="C71" s="583"/>
      <c r="D71" s="583"/>
      <c r="E71" s="584"/>
      <c r="F71" s="588"/>
      <c r="G71" s="586"/>
      <c r="H71" s="613"/>
    </row>
    <row r="72" spans="1:8" ht="15.75" customHeight="1">
      <c r="A72" s="612" t="s">
        <v>377</v>
      </c>
      <c r="B72" s="581"/>
      <c r="C72" s="581"/>
      <c r="D72" s="585"/>
      <c r="E72" s="626" t="s">
        <v>490</v>
      </c>
      <c r="F72" s="579"/>
      <c r="G72" s="626" t="s">
        <v>491</v>
      </c>
      <c r="H72" s="421"/>
    </row>
    <row r="73" spans="1:8" ht="15.75" customHeight="1">
      <c r="A73" s="629" t="s">
        <v>493</v>
      </c>
      <c r="B73" s="701" t="s">
        <v>492</v>
      </c>
      <c r="C73" s="701"/>
      <c r="D73" s="701"/>
      <c r="E73" s="701"/>
      <c r="F73" s="701"/>
      <c r="G73" s="701"/>
      <c r="H73" s="702"/>
    </row>
    <row r="74" spans="1:8" ht="15.75" customHeight="1">
      <c r="A74" s="612"/>
      <c r="B74" s="701"/>
      <c r="C74" s="701"/>
      <c r="D74" s="701"/>
      <c r="E74" s="701"/>
      <c r="F74" s="701"/>
      <c r="G74" s="701"/>
      <c r="H74" s="702"/>
    </row>
    <row r="75" spans="1:8" ht="15.75" customHeight="1">
      <c r="A75" s="612"/>
      <c r="B75" s="582"/>
      <c r="C75" s="582"/>
      <c r="D75" s="582"/>
      <c r="E75" s="582"/>
      <c r="F75" s="582"/>
      <c r="G75" s="582"/>
      <c r="H75" s="630"/>
    </row>
    <row r="76" spans="1:8" ht="15.75" customHeight="1">
      <c r="A76" s="612" t="s">
        <v>378</v>
      </c>
      <c r="B76" s="579"/>
      <c r="C76" s="579"/>
      <c r="D76" s="585"/>
      <c r="E76" s="626" t="s">
        <v>490</v>
      </c>
      <c r="F76" s="579"/>
      <c r="G76" s="626" t="s">
        <v>491</v>
      </c>
      <c r="H76" s="421"/>
    </row>
    <row r="77" spans="1:8" ht="15.75" customHeight="1">
      <c r="A77" s="612"/>
      <c r="B77" s="585"/>
      <c r="C77" s="585" t="s">
        <v>363</v>
      </c>
      <c r="D77" s="585"/>
      <c r="E77" s="585"/>
      <c r="F77" s="585"/>
      <c r="G77" s="585"/>
      <c r="H77" s="613"/>
    </row>
    <row r="78" spans="1:8" ht="15.75" customHeight="1">
      <c r="A78" s="612"/>
      <c r="B78" s="701" t="s">
        <v>492</v>
      </c>
      <c r="C78" s="701"/>
      <c r="D78" s="701"/>
      <c r="E78" s="701"/>
      <c r="F78" s="701"/>
      <c r="G78" s="701"/>
      <c r="H78" s="702"/>
    </row>
    <row r="79" spans="1:8" ht="15.75" customHeight="1">
      <c r="A79" s="612"/>
      <c r="B79" s="701"/>
      <c r="C79" s="701"/>
      <c r="D79" s="701"/>
      <c r="E79" s="701"/>
      <c r="F79" s="701"/>
      <c r="G79" s="701"/>
      <c r="H79" s="702"/>
    </row>
    <row r="80" spans="1:8" ht="15.75" customHeight="1">
      <c r="A80" s="612"/>
      <c r="B80" s="585"/>
      <c r="C80" s="585"/>
      <c r="D80" s="585"/>
      <c r="E80" s="585"/>
      <c r="F80" s="585"/>
      <c r="G80" s="585"/>
      <c r="H80" s="613"/>
    </row>
    <row r="81" spans="1:8" ht="15.75" customHeight="1">
      <c r="A81" s="612" t="s">
        <v>379</v>
      </c>
      <c r="B81" s="579"/>
      <c r="C81" s="631" t="s">
        <v>380</v>
      </c>
      <c r="D81" s="579"/>
      <c r="E81" s="632"/>
      <c r="F81" s="631" t="s">
        <v>494</v>
      </c>
      <c r="G81" s="579"/>
      <c r="H81" s="613"/>
    </row>
    <row r="82" spans="1:8" ht="15.75" customHeight="1">
      <c r="A82" s="612"/>
      <c r="B82" s="589"/>
      <c r="C82" s="583"/>
      <c r="D82" s="590"/>
      <c r="E82" s="583"/>
      <c r="F82" s="583"/>
      <c r="G82" s="583"/>
      <c r="H82" s="633"/>
    </row>
    <row r="83" spans="1:8" ht="15.75" customHeight="1">
      <c r="A83" s="612" t="s">
        <v>381</v>
      </c>
      <c r="B83" s="579"/>
      <c r="C83" s="585"/>
      <c r="D83" s="585"/>
      <c r="E83" s="585"/>
      <c r="F83" s="585"/>
      <c r="G83" s="585"/>
      <c r="H83" s="613"/>
    </row>
    <row r="84" spans="1:8" ht="15.75" customHeight="1">
      <c r="A84" s="621" t="s">
        <v>495</v>
      </c>
      <c r="B84" s="585"/>
      <c r="C84" s="585"/>
      <c r="D84" s="579"/>
      <c r="E84" s="585"/>
      <c r="F84" s="585"/>
      <c r="G84" s="585"/>
      <c r="H84" s="613"/>
    </row>
    <row r="85" spans="1:8" ht="15.75" customHeight="1">
      <c r="A85" s="621" t="s">
        <v>508</v>
      </c>
      <c r="B85" s="585"/>
      <c r="C85" s="585"/>
      <c r="D85" s="579"/>
      <c r="E85" s="585"/>
      <c r="F85" s="585"/>
      <c r="G85" s="585"/>
      <c r="H85" s="613"/>
    </row>
    <row r="86" spans="1:8" ht="15.75" customHeight="1">
      <c r="A86" s="621" t="s">
        <v>496</v>
      </c>
      <c r="B86" s="585"/>
      <c r="C86" s="585"/>
      <c r="D86" s="579"/>
      <c r="E86" s="585"/>
      <c r="F86" s="585"/>
      <c r="G86" s="585"/>
      <c r="H86" s="613"/>
    </row>
    <row r="87" spans="1:8" ht="15.75" customHeight="1">
      <c r="A87" s="621" t="s">
        <v>509</v>
      </c>
      <c r="B87" s="579"/>
      <c r="C87" s="585"/>
      <c r="D87" s="585"/>
      <c r="E87" s="585" t="s">
        <v>497</v>
      </c>
      <c r="F87" s="670"/>
      <c r="G87" s="670"/>
      <c r="H87" s="671"/>
    </row>
    <row r="88" spans="1:8" ht="15.75" customHeight="1">
      <c r="A88" s="612"/>
      <c r="B88" s="626"/>
      <c r="C88" s="585"/>
      <c r="D88" s="585"/>
      <c r="E88" s="634" t="s">
        <v>507</v>
      </c>
      <c r="F88" s="670"/>
      <c r="G88" s="670"/>
      <c r="H88" s="671"/>
    </row>
    <row r="89" spans="1:8" ht="15.75" customHeight="1">
      <c r="A89" s="621" t="s">
        <v>498</v>
      </c>
      <c r="B89" s="585"/>
      <c r="C89" s="579"/>
      <c r="D89" s="585"/>
      <c r="E89" s="585"/>
      <c r="F89" s="585"/>
      <c r="G89" s="585"/>
      <c r="H89" s="613"/>
    </row>
    <row r="90" spans="1:8" ht="15.75" customHeight="1">
      <c r="A90" s="621" t="s">
        <v>499</v>
      </c>
      <c r="B90" s="585"/>
      <c r="C90" s="579"/>
      <c r="D90" s="585"/>
      <c r="E90" s="585"/>
      <c r="F90" s="585"/>
      <c r="G90" s="585"/>
      <c r="H90" s="613"/>
    </row>
    <row r="91" spans="1:8" ht="15.75" customHeight="1">
      <c r="A91" s="621" t="s">
        <v>500</v>
      </c>
      <c r="B91" s="585"/>
      <c r="C91" s="579"/>
      <c r="D91" s="585"/>
      <c r="E91" s="585"/>
      <c r="F91" s="585"/>
      <c r="G91" s="585"/>
      <c r="H91" s="613"/>
    </row>
    <row r="92" spans="1:8" ht="15.75" customHeight="1">
      <c r="A92" s="621" t="s">
        <v>501</v>
      </c>
      <c r="B92" s="585"/>
      <c r="C92" s="579"/>
      <c r="D92" s="585"/>
      <c r="E92" s="585"/>
      <c r="F92" s="585"/>
      <c r="G92" s="585"/>
      <c r="H92" s="613"/>
    </row>
    <row r="93" spans="1:8" ht="15.75" customHeight="1">
      <c r="A93" s="621" t="s">
        <v>502</v>
      </c>
      <c r="B93" s="585"/>
      <c r="C93" s="579"/>
      <c r="D93" s="585"/>
      <c r="E93" s="585"/>
      <c r="F93" s="626"/>
      <c r="G93" s="585"/>
      <c r="H93" s="613"/>
    </row>
    <row r="94" spans="1:8" ht="15.75" customHeight="1">
      <c r="A94" s="621" t="s">
        <v>504</v>
      </c>
      <c r="B94" s="585"/>
      <c r="C94" s="579"/>
      <c r="D94" s="585"/>
      <c r="E94" s="585"/>
      <c r="F94" s="585"/>
      <c r="G94" s="585"/>
      <c r="H94" s="613"/>
    </row>
    <row r="95" spans="1:8" ht="15.75" customHeight="1">
      <c r="A95" s="621" t="s">
        <v>503</v>
      </c>
      <c r="B95" s="585"/>
      <c r="C95" s="579"/>
      <c r="D95" s="585"/>
      <c r="E95" s="585"/>
      <c r="F95" s="585"/>
      <c r="G95" s="585"/>
      <c r="H95" s="613"/>
    </row>
    <row r="96" spans="1:8" ht="15.75" customHeight="1">
      <c r="A96" s="621" t="s">
        <v>505</v>
      </c>
      <c r="B96" s="585"/>
      <c r="C96" s="579"/>
      <c r="D96" s="585"/>
      <c r="E96" s="585"/>
      <c r="F96" s="585"/>
      <c r="G96" s="585"/>
      <c r="H96" s="613"/>
    </row>
    <row r="97" spans="1:8" ht="15.75" customHeight="1">
      <c r="A97" s="621" t="s">
        <v>506</v>
      </c>
      <c r="B97" s="585"/>
      <c r="C97" s="579"/>
      <c r="D97" s="585"/>
      <c r="E97" s="585"/>
      <c r="F97" s="585"/>
      <c r="G97" s="585"/>
      <c r="H97" s="613"/>
    </row>
    <row r="98" spans="1:8" ht="15.75" customHeight="1">
      <c r="A98" s="629" t="s">
        <v>364</v>
      </c>
      <c r="B98" s="579"/>
      <c r="C98" s="585"/>
      <c r="D98" s="585"/>
      <c r="E98" s="585"/>
      <c r="F98" s="585"/>
      <c r="G98" s="585"/>
      <c r="H98" s="613"/>
    </row>
    <row r="99" spans="1:8" ht="15.75" customHeight="1">
      <c r="A99" s="629" t="s">
        <v>365</v>
      </c>
      <c r="B99" s="579"/>
      <c r="C99" s="585"/>
      <c r="D99" s="585"/>
      <c r="E99" s="585"/>
      <c r="F99" s="585"/>
      <c r="G99" s="585"/>
      <c r="H99" s="613"/>
    </row>
    <row r="100" spans="1:8" ht="15.75" customHeight="1">
      <c r="A100" s="629" t="s">
        <v>366</v>
      </c>
      <c r="B100" s="579"/>
      <c r="C100" s="585"/>
      <c r="D100" s="585"/>
      <c r="E100" s="585"/>
      <c r="F100" s="585"/>
      <c r="G100" s="585"/>
      <c r="H100" s="613"/>
    </row>
    <row r="101" spans="1:8" ht="15.75" customHeight="1" thickBot="1">
      <c r="A101" s="635" t="s">
        <v>367</v>
      </c>
      <c r="B101" s="636"/>
      <c r="C101" s="637"/>
      <c r="D101" s="637"/>
      <c r="E101" s="637"/>
      <c r="F101" s="637"/>
      <c r="G101" s="637"/>
      <c r="H101" s="638"/>
    </row>
    <row r="102" spans="1:8" ht="15.75" customHeight="1"/>
  </sheetData>
  <sheetProtection algorithmName="SHA-512" hashValue="uQvV8QDbb58g10F1riGxiV5UrF1oJKztG8b5h73BY6OuLcxCSjJa4udNx5hfMHNAjwjWSCUmTj0iWbXrjE9q7Q==" saltValue="pA7a7A2gAb58Cb8rUdLthg==" spinCount="100000" sheet="1" objects="1" scenarios="1"/>
  <mergeCells count="52">
    <mergeCell ref="B73:H74"/>
    <mergeCell ref="B78:H79"/>
    <mergeCell ref="B56:H56"/>
    <mergeCell ref="A60:H60"/>
    <mergeCell ref="F62:H62"/>
    <mergeCell ref="F63:H63"/>
    <mergeCell ref="F65:H65"/>
    <mergeCell ref="F70:G70"/>
    <mergeCell ref="B51:H51"/>
    <mergeCell ref="B52:H52"/>
    <mergeCell ref="B53:H53"/>
    <mergeCell ref="B54:H54"/>
    <mergeCell ref="B43:H43"/>
    <mergeCell ref="C44:H44"/>
    <mergeCell ref="B34:H34"/>
    <mergeCell ref="F48:H48"/>
    <mergeCell ref="F47:H47"/>
    <mergeCell ref="D9:E9"/>
    <mergeCell ref="D10:E10"/>
    <mergeCell ref="D11:E11"/>
    <mergeCell ref="B36:D36"/>
    <mergeCell ref="B37:D37"/>
    <mergeCell ref="B38:D38"/>
    <mergeCell ref="B39:D39"/>
    <mergeCell ref="B40:D40"/>
    <mergeCell ref="B41:D41"/>
    <mergeCell ref="A29:H29"/>
    <mergeCell ref="A30:H30"/>
    <mergeCell ref="F38:H38"/>
    <mergeCell ref="F41:H41"/>
    <mergeCell ref="A26:H26"/>
    <mergeCell ref="A27:H27"/>
    <mergeCell ref="F7:H7"/>
    <mergeCell ref="C15:D15"/>
    <mergeCell ref="C16:D16"/>
    <mergeCell ref="C17:D17"/>
    <mergeCell ref="F88:H88"/>
    <mergeCell ref="A13:H13"/>
    <mergeCell ref="A1:H1"/>
    <mergeCell ref="A2:H2"/>
    <mergeCell ref="B5:H5"/>
    <mergeCell ref="F87:H87"/>
    <mergeCell ref="A28:H28"/>
    <mergeCell ref="C19:D19"/>
    <mergeCell ref="C23:H23"/>
    <mergeCell ref="C18:H18"/>
    <mergeCell ref="C20:D20"/>
    <mergeCell ref="C21:D21"/>
    <mergeCell ref="C22:D22"/>
    <mergeCell ref="C24:D24"/>
    <mergeCell ref="B7:C7"/>
    <mergeCell ref="B6:C6"/>
  </mergeCells>
  <dataValidations disablePrompts="1" count="5">
    <dataValidation type="list" allowBlank="1" showInputMessage="1" showErrorMessage="1" sqref="B43:H43" xr:uid="{00000000-0002-0000-0100-000000000000}">
      <formula1>"General Partnership, Corporation, Joint Venture, Individual, Nonprofit Organization, Limited Partnership, Local Government, "</formula1>
    </dataValidation>
    <dataValidation type="list" allowBlank="1" showInputMessage="1" showErrorMessage="1" sqref="B34:H34" xr:uid="{00000000-0002-0000-0100-000001000000}">
      <formula1>"Current owner and will retain ownership, Project developer and will be part of the final ownership entity, Project developer and will not be part of the final ownership entity "</formula1>
    </dataValidation>
    <dataValidation type="list" allowBlank="1" showInputMessage="1" showErrorMessage="1" sqref="B56:H56" xr:uid="{00000000-0002-0000-0100-000002000000}">
      <formula1>"Nonprofit, For Profit, Joint Venture"</formula1>
    </dataValidation>
    <dataValidation type="list" allowBlank="1" showInputMessage="1" showErrorMessage="1" sqref="B61:B63 B65 B70:B72 D81:D82 B76 B81 B83 D85 B87" xr:uid="{00000000-0002-0000-0100-000003000000}">
      <formula1>"yes, no"</formula1>
    </dataValidation>
    <dataValidation type="list" allowBlank="1" showInputMessage="1" showErrorMessage="1" sqref="C72 C76" xr:uid="{00000000-0002-0000-0100-000004000000}">
      <formula1>"Vacant, Occupied"</formula1>
    </dataValidation>
  </dataValidations>
  <pageMargins left="0.7" right="0.7" top="0.75" bottom="0.75" header="0.3" footer="0.3"/>
  <pageSetup orientation="portrait" r:id="rId1"/>
  <headerFooter>
    <oddHeader xml:space="preserve">&amp;C&amp;"Arial,Bold"       
</oddHead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9"/>
  <dimension ref="A1:J28"/>
  <sheetViews>
    <sheetView view="pageLayout" zoomScaleNormal="100" workbookViewId="0">
      <selection activeCell="G14" sqref="G14"/>
    </sheetView>
  </sheetViews>
  <sheetFormatPr defaultRowHeight="12.75"/>
  <cols>
    <col min="1" max="1" width="59" customWidth="1"/>
    <col min="2" max="2" width="11.28515625" customWidth="1"/>
    <col min="4" max="4" width="12.28515625" hidden="1" customWidth="1"/>
    <col min="5" max="5" width="40.85546875" hidden="1" customWidth="1"/>
    <col min="6" max="6" width="0" hidden="1" customWidth="1"/>
    <col min="7" max="7" width="54.140625" hidden="1" customWidth="1"/>
    <col min="8" max="8" width="0" hidden="1" customWidth="1"/>
    <col min="9" max="9" width="12.5703125" hidden="1" customWidth="1"/>
    <col min="10" max="10" width="42.7109375" hidden="1" customWidth="1"/>
  </cols>
  <sheetData>
    <row r="1" spans="1:10" ht="15.75" customHeight="1">
      <c r="A1" s="714">
        <f>'Ex. 1 Application'!B4</f>
        <v>0</v>
      </c>
      <c r="B1" s="714"/>
      <c r="C1" s="714"/>
      <c r="D1" s="369"/>
      <c r="E1" s="369"/>
      <c r="F1" s="369"/>
      <c r="G1" s="369"/>
      <c r="H1" s="369"/>
    </row>
    <row r="2" spans="1:10">
      <c r="C2" s="493"/>
      <c r="D2" s="431"/>
      <c r="E2" s="1"/>
    </row>
    <row r="3" spans="1:10" ht="30.75" thickBot="1">
      <c r="A3" s="432"/>
      <c r="B3" s="433" t="s">
        <v>300</v>
      </c>
      <c r="C3" s="494" t="s">
        <v>301</v>
      </c>
      <c r="D3" s="434" t="s">
        <v>302</v>
      </c>
      <c r="E3" s="435" t="s">
        <v>303</v>
      </c>
      <c r="G3" s="456" t="s">
        <v>329</v>
      </c>
      <c r="H3" s="457"/>
      <c r="I3" s="458"/>
      <c r="J3" s="459"/>
    </row>
    <row r="4" spans="1:10" ht="16.5" thickBot="1">
      <c r="A4" s="436" t="s">
        <v>310</v>
      </c>
      <c r="B4" s="437">
        <f>SUM(B5:B7)</f>
        <v>40</v>
      </c>
      <c r="C4" s="596">
        <f>SUM(C5:C7)</f>
        <v>0</v>
      </c>
      <c r="D4" s="437">
        <f>SUM(D5:D7)</f>
        <v>0</v>
      </c>
      <c r="E4" s="438"/>
      <c r="G4" s="457"/>
      <c r="H4" s="460" t="s">
        <v>330</v>
      </c>
      <c r="I4" s="461"/>
      <c r="J4" s="462" t="s">
        <v>331</v>
      </c>
    </row>
    <row r="5" spans="1:10" ht="15.75">
      <c r="A5" s="439" t="s">
        <v>311</v>
      </c>
      <c r="B5" s="440">
        <v>20</v>
      </c>
      <c r="C5" s="591"/>
      <c r="D5" s="441"/>
      <c r="E5" s="442"/>
      <c r="G5" s="457"/>
      <c r="H5" s="463">
        <f>H6+H12+H16+H19</f>
        <v>27</v>
      </c>
      <c r="I5" s="464"/>
      <c r="J5" s="465"/>
    </row>
    <row r="6" spans="1:10" ht="15.75">
      <c r="A6" s="439" t="s">
        <v>312</v>
      </c>
      <c r="B6" s="440">
        <v>15</v>
      </c>
      <c r="C6" s="591"/>
      <c r="D6" s="441"/>
      <c r="E6" s="442"/>
      <c r="G6" s="466" t="s">
        <v>332</v>
      </c>
      <c r="H6" s="467">
        <f>SUM(H7:H10)</f>
        <v>10</v>
      </c>
      <c r="I6" s="468">
        <f>SUM(I7:I10)</f>
        <v>0</v>
      </c>
      <c r="J6" s="469"/>
    </row>
    <row r="7" spans="1:10" ht="16.5" customHeight="1" thickBot="1">
      <c r="A7" s="445" t="s">
        <v>313</v>
      </c>
      <c r="B7" s="437">
        <v>5</v>
      </c>
      <c r="C7" s="594"/>
      <c r="D7" s="443"/>
      <c r="E7" s="438"/>
      <c r="G7" s="710" t="s">
        <v>333</v>
      </c>
      <c r="H7" s="712">
        <v>6</v>
      </c>
      <c r="I7" s="706"/>
      <c r="J7" s="708"/>
    </row>
    <row r="8" spans="1:10" ht="16.5" thickBot="1">
      <c r="A8" s="436" t="s">
        <v>314</v>
      </c>
      <c r="B8" s="437">
        <v>8</v>
      </c>
      <c r="C8" s="595"/>
      <c r="D8" s="443"/>
      <c r="E8" s="438"/>
      <c r="G8" s="711"/>
      <c r="H8" s="713"/>
      <c r="I8" s="707"/>
      <c r="J8" s="709"/>
    </row>
    <row r="9" spans="1:10" ht="16.5" customHeight="1" thickBot="1">
      <c r="A9" s="436" t="s">
        <v>315</v>
      </c>
      <c r="B9" s="437">
        <f>SUM(B10:B13)</f>
        <v>20</v>
      </c>
      <c r="C9" s="596">
        <f t="shared" ref="C9:D9" si="0">SUM(C10:C13)</f>
        <v>0</v>
      </c>
      <c r="D9" s="437">
        <f t="shared" si="0"/>
        <v>0</v>
      </c>
      <c r="E9" s="438"/>
      <c r="G9" s="710" t="s">
        <v>334</v>
      </c>
      <c r="H9" s="712">
        <v>4</v>
      </c>
      <c r="I9" s="706"/>
      <c r="J9" s="708"/>
    </row>
    <row r="10" spans="1:10" ht="15.75">
      <c r="A10" s="439" t="s">
        <v>316</v>
      </c>
      <c r="B10" s="440">
        <v>5</v>
      </c>
      <c r="C10" s="591"/>
      <c r="D10" s="441"/>
      <c r="E10" s="444"/>
      <c r="G10" s="711"/>
      <c r="H10" s="713"/>
      <c r="I10" s="707"/>
      <c r="J10" s="709"/>
    </row>
    <row r="11" spans="1:10" ht="15.75">
      <c r="A11" s="439" t="s">
        <v>317</v>
      </c>
      <c r="B11" s="440">
        <v>5</v>
      </c>
      <c r="C11" s="591"/>
      <c r="D11" s="441"/>
      <c r="E11" s="444"/>
      <c r="G11" s="457"/>
      <c r="H11" s="470"/>
      <c r="I11" s="471"/>
      <c r="J11" s="459"/>
    </row>
    <row r="12" spans="1:10" ht="16.5" customHeight="1">
      <c r="A12" s="439" t="s">
        <v>318</v>
      </c>
      <c r="B12" s="440">
        <v>5</v>
      </c>
      <c r="C12" s="591"/>
      <c r="D12" s="441"/>
      <c r="E12" s="444"/>
      <c r="G12" s="472" t="s">
        <v>335</v>
      </c>
      <c r="H12" s="473">
        <f>SUM(H13:H14)</f>
        <v>8</v>
      </c>
      <c r="I12" s="474">
        <f>SUM(I13:I14)</f>
        <v>0</v>
      </c>
      <c r="J12" s="475"/>
    </row>
    <row r="13" spans="1:10" ht="26.25" thickBot="1">
      <c r="A13" s="439" t="s">
        <v>319</v>
      </c>
      <c r="B13" s="440">
        <v>5</v>
      </c>
      <c r="C13" s="591"/>
      <c r="D13" s="441"/>
      <c r="E13" s="444"/>
      <c r="G13" s="476" t="s">
        <v>336</v>
      </c>
      <c r="H13" s="477">
        <v>5</v>
      </c>
      <c r="I13" s="478"/>
      <c r="J13" s="479"/>
    </row>
    <row r="14" spans="1:10" ht="26.25" thickBot="1">
      <c r="A14" s="453" t="s">
        <v>325</v>
      </c>
      <c r="B14" s="454">
        <f>SUM(B15:B19)</f>
        <v>27</v>
      </c>
      <c r="C14" s="597">
        <f t="shared" ref="C14:D14" si="1">SUM(C15:C19)</f>
        <v>0</v>
      </c>
      <c r="D14" s="454">
        <f t="shared" si="1"/>
        <v>0</v>
      </c>
      <c r="E14" s="438"/>
      <c r="G14" s="602" t="s">
        <v>511</v>
      </c>
      <c r="H14" s="477">
        <v>3</v>
      </c>
      <c r="I14" s="478"/>
      <c r="J14" s="479"/>
    </row>
    <row r="15" spans="1:10" ht="15.75">
      <c r="A15" s="439" t="s">
        <v>320</v>
      </c>
      <c r="B15" s="440">
        <v>7</v>
      </c>
      <c r="C15" s="591"/>
      <c r="D15" s="441"/>
      <c r="E15" s="444"/>
      <c r="G15" s="480"/>
      <c r="H15" s="477"/>
      <c r="I15" s="478"/>
      <c r="J15" s="475"/>
    </row>
    <row r="16" spans="1:10" ht="15.75">
      <c r="A16" s="439" t="s">
        <v>321</v>
      </c>
      <c r="B16" s="440">
        <v>5</v>
      </c>
      <c r="C16" s="591"/>
      <c r="D16" s="441"/>
      <c r="E16" s="438"/>
      <c r="G16" s="472" t="s">
        <v>337</v>
      </c>
      <c r="H16" s="473">
        <f>H17</f>
        <v>6</v>
      </c>
      <c r="I16" s="474">
        <f>I17</f>
        <v>0</v>
      </c>
      <c r="J16" s="475"/>
    </row>
    <row r="17" spans="1:10" ht="15.75">
      <c r="A17" s="439" t="s">
        <v>322</v>
      </c>
      <c r="B17" s="440">
        <v>5</v>
      </c>
      <c r="C17" s="591"/>
      <c r="D17" s="441"/>
      <c r="E17" s="448"/>
      <c r="G17" s="480" t="s">
        <v>338</v>
      </c>
      <c r="H17" s="477">
        <v>6</v>
      </c>
      <c r="I17" s="478"/>
      <c r="J17" s="479" t="s">
        <v>339</v>
      </c>
    </row>
    <row r="18" spans="1:10" ht="15.75">
      <c r="A18" s="439" t="s">
        <v>323</v>
      </c>
      <c r="B18" s="440">
        <v>5</v>
      </c>
      <c r="C18" s="591"/>
      <c r="D18" s="441"/>
      <c r="E18" s="449"/>
      <c r="G18" s="457"/>
      <c r="H18" s="470"/>
      <c r="I18" s="471"/>
      <c r="J18" s="459"/>
    </row>
    <row r="19" spans="1:10" ht="16.5" thickBot="1">
      <c r="A19" s="439" t="s">
        <v>324</v>
      </c>
      <c r="B19" s="440">
        <v>5</v>
      </c>
      <c r="C19" s="593"/>
      <c r="D19" s="441"/>
      <c r="E19" s="449"/>
      <c r="G19" s="472" t="s">
        <v>340</v>
      </c>
      <c r="H19" s="473">
        <v>3</v>
      </c>
      <c r="I19" s="474">
        <f>SUM(I20:I23)</f>
        <v>0</v>
      </c>
      <c r="J19" s="475"/>
    </row>
    <row r="20" spans="1:10" ht="16.5" thickBot="1">
      <c r="A20" s="453" t="s">
        <v>326</v>
      </c>
      <c r="B20" s="454">
        <f>SUM(B21:B24)</f>
        <v>27</v>
      </c>
      <c r="C20" s="597">
        <f>SUM(C21:C24)</f>
        <v>0</v>
      </c>
      <c r="D20" s="454">
        <f>SUM(D21:D24)</f>
        <v>0</v>
      </c>
      <c r="E20" s="438"/>
      <c r="G20" s="481" t="s">
        <v>341</v>
      </c>
      <c r="H20" s="482">
        <v>2</v>
      </c>
      <c r="I20" s="483"/>
      <c r="J20" s="484"/>
    </row>
    <row r="21" spans="1:10" ht="15.75">
      <c r="A21" s="439" t="s">
        <v>304</v>
      </c>
      <c r="B21" s="440">
        <v>10</v>
      </c>
      <c r="C21" s="591"/>
      <c r="D21" s="441"/>
      <c r="E21" s="444"/>
      <c r="G21" s="485" t="s">
        <v>342</v>
      </c>
      <c r="H21" s="470">
        <v>1</v>
      </c>
      <c r="I21" s="471"/>
      <c r="J21" s="486"/>
    </row>
    <row r="22" spans="1:10" ht="15.75">
      <c r="A22" s="439" t="s">
        <v>305</v>
      </c>
      <c r="B22" s="440">
        <v>8</v>
      </c>
      <c r="C22" s="591"/>
      <c r="D22" s="441"/>
      <c r="E22" s="438"/>
      <c r="G22" s="487" t="s">
        <v>343</v>
      </c>
      <c r="H22" s="470"/>
      <c r="I22" s="471"/>
      <c r="J22" s="486"/>
    </row>
    <row r="23" spans="1:10" ht="15.75">
      <c r="A23" s="439" t="s">
        <v>306</v>
      </c>
      <c r="B23" s="440">
        <v>6</v>
      </c>
      <c r="C23" s="591"/>
      <c r="D23" s="441"/>
      <c r="E23" s="438"/>
      <c r="G23" s="485" t="s">
        <v>344</v>
      </c>
      <c r="H23" s="470"/>
      <c r="I23" s="471"/>
      <c r="J23" s="488"/>
    </row>
    <row r="24" spans="1:10" ht="16.5" thickBot="1">
      <c r="A24" s="445" t="s">
        <v>307</v>
      </c>
      <c r="B24" s="446">
        <v>3</v>
      </c>
      <c r="C24" s="594"/>
      <c r="D24" s="447"/>
      <c r="E24" s="438"/>
      <c r="G24" s="489"/>
      <c r="H24" s="490"/>
      <c r="I24" s="491"/>
      <c r="J24" s="492"/>
    </row>
    <row r="25" spans="1:10" ht="16.5" thickBot="1">
      <c r="A25" s="436" t="s">
        <v>327</v>
      </c>
      <c r="B25" s="437">
        <v>10</v>
      </c>
      <c r="C25" s="592"/>
      <c r="D25" s="443"/>
      <c r="E25" s="438"/>
    </row>
    <row r="26" spans="1:10" ht="16.5" thickBot="1">
      <c r="A26" s="450" t="s">
        <v>328</v>
      </c>
      <c r="B26" s="437">
        <v>8</v>
      </c>
      <c r="C26" s="592"/>
      <c r="D26" s="443"/>
      <c r="E26" s="438"/>
    </row>
    <row r="27" spans="1:10" ht="16.5" thickBot="1">
      <c r="A27" s="436" t="s">
        <v>308</v>
      </c>
      <c r="B27" s="437">
        <f>B4+B9+B14+B20+B8+B25+B26</f>
        <v>140</v>
      </c>
      <c r="C27" s="596">
        <f t="shared" ref="C27:D27" si="2">C4+C9+C14+C20+C8+C25+C26</f>
        <v>0</v>
      </c>
      <c r="D27" s="437">
        <f t="shared" si="2"/>
        <v>0</v>
      </c>
      <c r="E27" s="451"/>
    </row>
    <row r="28" spans="1:10" ht="16.5" thickBot="1">
      <c r="A28" s="452" t="s">
        <v>309</v>
      </c>
      <c r="C28" s="598">
        <f>C27/B27</f>
        <v>0</v>
      </c>
      <c r="D28" s="455">
        <f>D27/B27</f>
        <v>0</v>
      </c>
      <c r="E28" s="1"/>
    </row>
  </sheetData>
  <sheetProtection algorithmName="SHA-512" hashValue="2TuWlq6mNtBi2TPgHAIfwjGu8Zc6xTPRaTjvkVyqw8G7E7rTkyIIWTTOcK7CYyATqRMFjmf6j90tGhS/GvHoMw==" saltValue="/wyHDMakGkPyAlDbtmU6gg==" spinCount="100000" sheet="1" objects="1" scenarios="1"/>
  <mergeCells count="9">
    <mergeCell ref="A1:C1"/>
    <mergeCell ref="G7:G8"/>
    <mergeCell ref="H7:H8"/>
    <mergeCell ref="I7:I8"/>
    <mergeCell ref="J7:J8"/>
    <mergeCell ref="G9:G10"/>
    <mergeCell ref="H9:H10"/>
    <mergeCell ref="I9:I10"/>
    <mergeCell ref="J9:J10"/>
  </mergeCells>
  <pageMargins left="0.7" right="0.7" top="0.75" bottom="0.75" header="0.3" footer="0.3"/>
  <pageSetup orientation="portrait" r:id="rId1"/>
  <headerFooter>
    <oddHeader xml:space="preserve">&amp;C&amp;"Arial,Bold" 2018 Affordable Housing Development NOFA  
Exhibit 2 Self-Score  
</oddHeader>
  </headerFooter>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pageSetUpPr fitToPage="1"/>
  </sheetPr>
  <dimension ref="A1:H89"/>
  <sheetViews>
    <sheetView zoomScaleNormal="100" workbookViewId="0">
      <selection activeCell="D22" sqref="D22"/>
    </sheetView>
  </sheetViews>
  <sheetFormatPr defaultRowHeight="12.75"/>
  <cols>
    <col min="1" max="1" width="40" style="3" customWidth="1"/>
    <col min="2" max="2" width="19.7109375" style="3" customWidth="1"/>
    <col min="3" max="3" width="19.7109375" style="119" customWidth="1"/>
    <col min="4" max="4" width="20.140625" style="119" customWidth="1"/>
    <col min="5" max="5" width="19" style="3" customWidth="1"/>
    <col min="6" max="6" width="18.42578125" style="3" customWidth="1"/>
    <col min="7" max="7" width="17.28515625" style="3" customWidth="1"/>
    <col min="8" max="16384" width="9.140625" style="3"/>
  </cols>
  <sheetData>
    <row r="1" spans="1:8">
      <c r="A1" s="720" t="s">
        <v>512</v>
      </c>
      <c r="B1" s="720"/>
      <c r="C1" s="720"/>
      <c r="D1" s="720"/>
      <c r="E1" s="720"/>
      <c r="F1" s="720"/>
      <c r="G1" s="720"/>
    </row>
    <row r="2" spans="1:8">
      <c r="A2" s="721" t="s">
        <v>513</v>
      </c>
      <c r="B2" s="721"/>
      <c r="C2" s="721"/>
      <c r="D2" s="721"/>
      <c r="E2" s="721"/>
      <c r="F2" s="721"/>
      <c r="G2" s="721"/>
    </row>
    <row r="3" spans="1:8" ht="13.5" thickBot="1">
      <c r="A3" s="603"/>
      <c r="B3" s="603"/>
      <c r="C3" s="603"/>
      <c r="D3" s="603"/>
      <c r="E3" s="603"/>
      <c r="F3" s="603"/>
      <c r="G3" s="603"/>
    </row>
    <row r="4" spans="1:8" ht="15" thickBot="1">
      <c r="A4" s="599" t="s">
        <v>399</v>
      </c>
      <c r="B4" s="718">
        <f>'Ex. 1 Application'!B4:H4</f>
        <v>0</v>
      </c>
      <c r="C4" s="718"/>
      <c r="D4" s="718"/>
      <c r="E4" s="718"/>
      <c r="F4" s="718"/>
      <c r="G4" s="719"/>
      <c r="H4" s="554"/>
    </row>
    <row r="5" spans="1:8" s="9" customFormat="1">
      <c r="A5" s="190"/>
      <c r="B5" s="46"/>
      <c r="C5" s="46"/>
      <c r="D5" s="46"/>
      <c r="E5" s="120"/>
      <c r="F5" s="120"/>
      <c r="G5" s="120"/>
      <c r="H5" s="3"/>
    </row>
    <row r="6" spans="1:8">
      <c r="A6" s="48"/>
      <c r="B6" s="49" t="s">
        <v>26</v>
      </c>
      <c r="C6" s="50" t="s">
        <v>27</v>
      </c>
      <c r="D6" s="145" t="s">
        <v>28</v>
      </c>
      <c r="E6" s="51"/>
      <c r="F6" s="51"/>
      <c r="G6" s="51"/>
      <c r="H6" s="9"/>
    </row>
    <row r="7" spans="1:8">
      <c r="A7" s="47" t="s">
        <v>29</v>
      </c>
      <c r="B7" s="243"/>
      <c r="C7" s="242"/>
      <c r="D7" s="243"/>
      <c r="E7" s="52"/>
      <c r="F7" s="52"/>
    </row>
    <row r="8" spans="1:8">
      <c r="A8" s="47" t="s">
        <v>30</v>
      </c>
      <c r="B8" s="405"/>
      <c r="C8" s="53"/>
      <c r="D8" s="53"/>
      <c r="E8" s="52"/>
      <c r="F8" s="52"/>
    </row>
    <row r="9" spans="1:8">
      <c r="A9" s="47" t="s">
        <v>31</v>
      </c>
      <c r="B9" s="405"/>
      <c r="C9" s="53"/>
      <c r="D9" s="53"/>
      <c r="E9" s="52"/>
      <c r="F9" s="52"/>
    </row>
    <row r="10" spans="1:8" ht="15" customHeight="1" thickBot="1">
      <c r="A10" s="54" t="s">
        <v>32</v>
      </c>
      <c r="B10" s="406"/>
      <c r="C10" s="55"/>
      <c r="D10" s="55"/>
      <c r="E10" s="56"/>
      <c r="F10" s="56"/>
    </row>
    <row r="11" spans="1:8" ht="26.25" customHeight="1">
      <c r="A11" s="40"/>
      <c r="B11" s="56"/>
      <c r="C11" s="57"/>
      <c r="D11" s="57"/>
      <c r="E11" s="40"/>
      <c r="F11" s="40"/>
      <c r="G11" s="40"/>
    </row>
    <row r="12" spans="1:8" ht="25.5">
      <c r="A12" s="237" t="s">
        <v>222</v>
      </c>
      <c r="B12" s="58" t="s">
        <v>33</v>
      </c>
      <c r="C12" s="59" t="s">
        <v>27</v>
      </c>
      <c r="D12" s="60" t="s">
        <v>28</v>
      </c>
      <c r="E12" s="205" t="s">
        <v>191</v>
      </c>
      <c r="F12" s="715" t="s">
        <v>34</v>
      </c>
      <c r="G12" s="716"/>
    </row>
    <row r="13" spans="1:8" ht="25.5">
      <c r="A13" s="61" t="s">
        <v>35</v>
      </c>
      <c r="B13" s="62" t="s">
        <v>36</v>
      </c>
      <c r="C13" s="62" t="s">
        <v>37</v>
      </c>
      <c r="D13" s="62" t="s">
        <v>37</v>
      </c>
      <c r="E13" s="63" t="s">
        <v>38</v>
      </c>
      <c r="F13" s="64" t="s">
        <v>246</v>
      </c>
      <c r="G13" s="62" t="s">
        <v>39</v>
      </c>
    </row>
    <row r="14" spans="1:8">
      <c r="A14" s="65" t="s">
        <v>211</v>
      </c>
      <c r="B14" s="66"/>
      <c r="C14" s="66"/>
      <c r="D14" s="66"/>
      <c r="E14" s="67"/>
      <c r="F14" s="68"/>
      <c r="G14" s="66"/>
    </row>
    <row r="15" spans="1:8" ht="13.5" customHeight="1">
      <c r="A15" s="69" t="s">
        <v>40</v>
      </c>
      <c r="B15" s="66">
        <f>SUM(C15:E15)</f>
        <v>0</v>
      </c>
      <c r="C15" s="70"/>
      <c r="D15" s="70"/>
      <c r="E15" s="71"/>
      <c r="F15" s="72"/>
      <c r="G15" s="70"/>
    </row>
    <row r="16" spans="1:8" s="69" customFormat="1" ht="13.5" customHeight="1">
      <c r="A16" s="69" t="s">
        <v>204</v>
      </c>
      <c r="B16" s="66">
        <f>SUM(C16:E16)</f>
        <v>0</v>
      </c>
      <c r="C16" s="70"/>
      <c r="D16" s="70"/>
      <c r="E16" s="71"/>
      <c r="F16" s="72"/>
      <c r="G16" s="70"/>
      <c r="H16" s="3"/>
    </row>
    <row r="17" spans="1:8">
      <c r="A17" s="73" t="s">
        <v>41</v>
      </c>
      <c r="B17" s="74">
        <f t="shared" ref="B17:G17" si="0">SUM(B15:B16)</f>
        <v>0</v>
      </c>
      <c r="C17" s="74">
        <f t="shared" si="0"/>
        <v>0</v>
      </c>
      <c r="D17" s="74">
        <f t="shared" si="0"/>
        <v>0</v>
      </c>
      <c r="E17" s="75">
        <f t="shared" si="0"/>
        <v>0</v>
      </c>
      <c r="F17" s="76">
        <f t="shared" si="0"/>
        <v>0</v>
      </c>
      <c r="G17" s="74">
        <f t="shared" si="0"/>
        <v>0</v>
      </c>
    </row>
    <row r="18" spans="1:8">
      <c r="A18" s="77"/>
      <c r="B18" s="66"/>
      <c r="C18" s="66"/>
      <c r="D18" s="66"/>
      <c r="E18" s="67"/>
      <c r="F18" s="68"/>
      <c r="G18" s="66"/>
      <c r="H18" s="69"/>
    </row>
    <row r="19" spans="1:8">
      <c r="A19" s="65" t="s">
        <v>209</v>
      </c>
      <c r="B19" s="66">
        <f>SUM(C19:E19)</f>
        <v>0</v>
      </c>
      <c r="C19" s="70"/>
      <c r="D19" s="70"/>
      <c r="E19" s="71"/>
      <c r="F19" s="78"/>
      <c r="G19" s="70"/>
    </row>
    <row r="20" spans="1:8">
      <c r="A20" s="65"/>
      <c r="B20" s="66"/>
      <c r="C20" s="66"/>
      <c r="D20" s="66"/>
      <c r="E20" s="67"/>
      <c r="F20" s="68"/>
      <c r="G20" s="66"/>
    </row>
    <row r="21" spans="1:8">
      <c r="A21" s="79" t="s">
        <v>42</v>
      </c>
      <c r="B21" s="80"/>
      <c r="C21" s="80"/>
      <c r="D21" s="80"/>
      <c r="E21" s="81"/>
      <c r="F21" s="82"/>
      <c r="G21" s="80"/>
    </row>
    <row r="22" spans="1:8">
      <c r="A22" s="69" t="s">
        <v>43</v>
      </c>
      <c r="B22" s="66">
        <f>SUM(C22:E22)</f>
        <v>0</v>
      </c>
      <c r="C22" s="70"/>
      <c r="D22" s="70"/>
      <c r="E22" s="71"/>
      <c r="F22" s="72"/>
      <c r="G22" s="70"/>
    </row>
    <row r="23" spans="1:8">
      <c r="A23" s="69" t="s">
        <v>44</v>
      </c>
      <c r="B23" s="66">
        <f>SUM(C23:E23)</f>
        <v>0</v>
      </c>
      <c r="C23" s="70"/>
      <c r="D23" s="70"/>
      <c r="E23" s="71"/>
      <c r="F23" s="72"/>
      <c r="G23" s="70"/>
    </row>
    <row r="24" spans="1:8">
      <c r="A24" s="69" t="s">
        <v>45</v>
      </c>
      <c r="B24" s="66">
        <f>SUM(C24:E24)</f>
        <v>0</v>
      </c>
      <c r="C24" s="70"/>
      <c r="D24" s="70"/>
      <c r="E24" s="71"/>
      <c r="F24" s="72"/>
      <c r="G24" s="70"/>
    </row>
    <row r="25" spans="1:8">
      <c r="A25" s="83" t="s">
        <v>46</v>
      </c>
      <c r="B25" s="66">
        <f>SUM(C25:E25)</f>
        <v>0</v>
      </c>
      <c r="C25" s="70"/>
      <c r="D25" s="70"/>
      <c r="E25" s="71"/>
      <c r="F25" s="72"/>
      <c r="G25" s="70"/>
    </row>
    <row r="26" spans="1:8">
      <c r="A26" s="83" t="s">
        <v>46</v>
      </c>
      <c r="B26" s="66">
        <f>SUM(C26:E26)</f>
        <v>0</v>
      </c>
      <c r="C26" s="70"/>
      <c r="D26" s="70"/>
      <c r="E26" s="71"/>
      <c r="F26" s="72"/>
      <c r="G26" s="70"/>
    </row>
    <row r="27" spans="1:8">
      <c r="A27" s="73" t="s">
        <v>47</v>
      </c>
      <c r="B27" s="74">
        <f t="shared" ref="B27:G27" si="1">SUM(B22:B26)</f>
        <v>0</v>
      </c>
      <c r="C27" s="74">
        <f t="shared" si="1"/>
        <v>0</v>
      </c>
      <c r="D27" s="74">
        <f t="shared" si="1"/>
        <v>0</v>
      </c>
      <c r="E27" s="75">
        <f t="shared" si="1"/>
        <v>0</v>
      </c>
      <c r="F27" s="76">
        <f t="shared" si="1"/>
        <v>0</v>
      </c>
      <c r="G27" s="74">
        <f t="shared" si="1"/>
        <v>0</v>
      </c>
    </row>
    <row r="28" spans="1:8">
      <c r="A28" s="77"/>
      <c r="B28" s="66"/>
      <c r="C28" s="66"/>
      <c r="D28" s="66"/>
      <c r="E28" s="67"/>
      <c r="F28" s="68"/>
      <c r="G28" s="66"/>
    </row>
    <row r="29" spans="1:8">
      <c r="A29" s="65" t="s">
        <v>48</v>
      </c>
      <c r="B29" s="66"/>
      <c r="C29" s="66"/>
      <c r="D29" s="66"/>
      <c r="E29" s="67"/>
      <c r="F29" s="68"/>
      <c r="G29" s="66"/>
    </row>
    <row r="30" spans="1:8">
      <c r="A30" s="69" t="s">
        <v>49</v>
      </c>
      <c r="B30" s="66">
        <f t="shared" ref="B30:B49" si="2">SUM(C30:E30)</f>
        <v>0</v>
      </c>
      <c r="C30" s="70"/>
      <c r="D30" s="70"/>
      <c r="E30" s="71"/>
      <c r="F30" s="72"/>
      <c r="G30" s="70"/>
    </row>
    <row r="31" spans="1:8">
      <c r="A31" s="69" t="s">
        <v>50</v>
      </c>
      <c r="B31" s="66">
        <f t="shared" si="2"/>
        <v>0</v>
      </c>
      <c r="C31" s="70"/>
      <c r="D31" s="70"/>
      <c r="E31" s="71"/>
      <c r="F31" s="72"/>
      <c r="G31" s="70"/>
    </row>
    <row r="32" spans="1:8">
      <c r="A32" s="69" t="s">
        <v>51</v>
      </c>
      <c r="B32" s="66">
        <f t="shared" si="2"/>
        <v>0</v>
      </c>
      <c r="C32" s="70"/>
      <c r="D32" s="70"/>
      <c r="E32" s="71"/>
      <c r="F32" s="72"/>
      <c r="G32" s="70"/>
    </row>
    <row r="33" spans="1:7">
      <c r="A33" s="69" t="s">
        <v>52</v>
      </c>
      <c r="B33" s="66">
        <f t="shared" si="2"/>
        <v>0</v>
      </c>
      <c r="C33" s="70"/>
      <c r="D33" s="70"/>
      <c r="E33" s="71"/>
      <c r="F33" s="72"/>
      <c r="G33" s="70"/>
    </row>
    <row r="34" spans="1:7">
      <c r="A34" s="69" t="s">
        <v>53</v>
      </c>
      <c r="B34" s="66">
        <f t="shared" si="2"/>
        <v>0</v>
      </c>
      <c r="C34" s="70"/>
      <c r="D34" s="70"/>
      <c r="E34" s="71"/>
      <c r="F34" s="72"/>
      <c r="G34" s="70"/>
    </row>
    <row r="35" spans="1:7">
      <c r="A35" s="69" t="s">
        <v>54</v>
      </c>
      <c r="B35" s="66">
        <f t="shared" si="2"/>
        <v>0</v>
      </c>
      <c r="C35" s="70"/>
      <c r="D35" s="70"/>
      <c r="E35" s="71"/>
      <c r="F35" s="72"/>
      <c r="G35" s="70"/>
    </row>
    <row r="36" spans="1:7">
      <c r="A36" s="69" t="s">
        <v>55</v>
      </c>
      <c r="B36" s="66">
        <f t="shared" si="2"/>
        <v>0</v>
      </c>
      <c r="C36" s="70"/>
      <c r="D36" s="70"/>
      <c r="E36" s="71"/>
      <c r="F36" s="72"/>
      <c r="G36" s="70"/>
    </row>
    <row r="37" spans="1:7">
      <c r="A37" s="198" t="s">
        <v>187</v>
      </c>
      <c r="B37" s="66">
        <f t="shared" si="2"/>
        <v>0</v>
      </c>
      <c r="C37" s="70"/>
      <c r="D37" s="70"/>
      <c r="E37" s="71"/>
      <c r="F37" s="72"/>
      <c r="G37" s="70"/>
    </row>
    <row r="38" spans="1:7">
      <c r="A38" s="69" t="s">
        <v>56</v>
      </c>
      <c r="B38" s="66">
        <f t="shared" si="2"/>
        <v>0</v>
      </c>
      <c r="C38" s="70"/>
      <c r="D38" s="70"/>
      <c r="E38" s="71"/>
      <c r="F38" s="72"/>
      <c r="G38" s="70"/>
    </row>
    <row r="39" spans="1:7">
      <c r="A39" s="69" t="s">
        <v>57</v>
      </c>
      <c r="B39" s="66">
        <f t="shared" si="2"/>
        <v>0</v>
      </c>
      <c r="C39" s="70"/>
      <c r="D39" s="70"/>
      <c r="E39" s="71"/>
      <c r="F39" s="72"/>
      <c r="G39" s="70"/>
    </row>
    <row r="40" spans="1:7">
      <c r="A40" s="69" t="s">
        <v>58</v>
      </c>
      <c r="B40" s="66">
        <f t="shared" si="2"/>
        <v>0</v>
      </c>
      <c r="C40" s="70"/>
      <c r="D40" s="70"/>
      <c r="E40" s="71"/>
      <c r="F40" s="72"/>
      <c r="G40" s="70"/>
    </row>
    <row r="41" spans="1:7">
      <c r="A41" s="69" t="s">
        <v>59</v>
      </c>
      <c r="B41" s="66">
        <f t="shared" si="2"/>
        <v>0</v>
      </c>
      <c r="C41" s="70"/>
      <c r="D41" s="70"/>
      <c r="E41" s="71"/>
      <c r="F41" s="72"/>
      <c r="G41" s="70"/>
    </row>
    <row r="42" spans="1:7">
      <c r="A42" s="69" t="s">
        <v>60</v>
      </c>
      <c r="B42" s="66">
        <f t="shared" si="2"/>
        <v>0</v>
      </c>
      <c r="C42" s="70"/>
      <c r="D42" s="70"/>
      <c r="E42" s="71"/>
      <c r="F42" s="72"/>
      <c r="G42" s="70"/>
    </row>
    <row r="43" spans="1:7">
      <c r="A43" s="69" t="s">
        <v>61</v>
      </c>
      <c r="B43" s="66">
        <f t="shared" si="2"/>
        <v>0</v>
      </c>
      <c r="C43" s="70"/>
      <c r="D43" s="70"/>
      <c r="E43" s="71"/>
      <c r="F43" s="72"/>
      <c r="G43" s="70"/>
    </row>
    <row r="44" spans="1:7">
      <c r="A44" s="69" t="s">
        <v>62</v>
      </c>
      <c r="B44" s="66">
        <f t="shared" si="2"/>
        <v>0</v>
      </c>
      <c r="C44" s="70"/>
      <c r="D44" s="70"/>
      <c r="E44" s="71"/>
      <c r="F44" s="72"/>
      <c r="G44" s="70"/>
    </row>
    <row r="45" spans="1:7" ht="25.5">
      <c r="A45" s="84" t="s">
        <v>63</v>
      </c>
      <c r="B45" s="66">
        <f t="shared" si="2"/>
        <v>0</v>
      </c>
      <c r="C45" s="70"/>
      <c r="D45" s="70"/>
      <c r="E45" s="71"/>
      <c r="F45" s="72"/>
      <c r="G45" s="70"/>
    </row>
    <row r="46" spans="1:7" ht="25.5">
      <c r="A46" s="84" t="s">
        <v>64</v>
      </c>
      <c r="B46" s="66">
        <f t="shared" si="2"/>
        <v>0</v>
      </c>
      <c r="C46" s="70"/>
      <c r="D46" s="70"/>
      <c r="E46" s="71"/>
      <c r="F46" s="72"/>
      <c r="G46" s="70"/>
    </row>
    <row r="47" spans="1:7">
      <c r="A47" s="69" t="s">
        <v>65</v>
      </c>
      <c r="B47" s="66">
        <f t="shared" si="2"/>
        <v>0</v>
      </c>
      <c r="C47" s="70"/>
      <c r="D47" s="70"/>
      <c r="E47" s="71"/>
      <c r="F47" s="72"/>
      <c r="G47" s="70"/>
    </row>
    <row r="48" spans="1:7">
      <c r="A48" s="83" t="s">
        <v>46</v>
      </c>
      <c r="B48" s="66">
        <f t="shared" si="2"/>
        <v>0</v>
      </c>
      <c r="C48" s="70"/>
      <c r="D48" s="70"/>
      <c r="E48" s="71"/>
      <c r="F48" s="72"/>
      <c r="G48" s="70"/>
    </row>
    <row r="49" spans="1:7">
      <c r="A49" s="83" t="s">
        <v>46</v>
      </c>
      <c r="B49" s="66">
        <f t="shared" si="2"/>
        <v>0</v>
      </c>
      <c r="C49" s="70"/>
      <c r="D49" s="70"/>
      <c r="E49" s="71"/>
      <c r="F49" s="72"/>
      <c r="G49" s="70"/>
    </row>
    <row r="50" spans="1:7">
      <c r="A50" s="73" t="s">
        <v>66</v>
      </c>
      <c r="B50" s="74">
        <f t="shared" ref="B50:G50" si="3">SUM(B30:B49)</f>
        <v>0</v>
      </c>
      <c r="C50" s="74">
        <f t="shared" si="3"/>
        <v>0</v>
      </c>
      <c r="D50" s="74">
        <f t="shared" si="3"/>
        <v>0</v>
      </c>
      <c r="E50" s="75">
        <f t="shared" si="3"/>
        <v>0</v>
      </c>
      <c r="F50" s="76">
        <f t="shared" si="3"/>
        <v>0</v>
      </c>
      <c r="G50" s="74">
        <f t="shared" si="3"/>
        <v>0</v>
      </c>
    </row>
    <row r="51" spans="1:7">
      <c r="A51" s="77"/>
      <c r="B51" s="66"/>
      <c r="C51" s="66"/>
      <c r="D51" s="66"/>
      <c r="E51" s="67"/>
      <c r="F51" s="68"/>
      <c r="G51" s="66"/>
    </row>
    <row r="52" spans="1:7">
      <c r="A52" s="85" t="s">
        <v>67</v>
      </c>
      <c r="B52" s="66"/>
      <c r="C52" s="66"/>
      <c r="D52" s="66"/>
      <c r="E52" s="67"/>
      <c r="F52" s="82"/>
      <c r="G52" s="66"/>
    </row>
    <row r="53" spans="1:7">
      <c r="A53" s="69" t="s">
        <v>68</v>
      </c>
      <c r="B53" s="66">
        <f t="shared" ref="B53:B59" si="4">SUM(C53:E53)</f>
        <v>0</v>
      </c>
      <c r="C53" s="70"/>
      <c r="D53" s="70"/>
      <c r="E53" s="71"/>
      <c r="F53" s="72"/>
      <c r="G53" s="70"/>
    </row>
    <row r="54" spans="1:7" ht="15" customHeight="1">
      <c r="A54" s="69" t="s">
        <v>69</v>
      </c>
      <c r="B54" s="66">
        <f t="shared" si="4"/>
        <v>0</v>
      </c>
      <c r="C54" s="70"/>
      <c r="D54" s="70"/>
      <c r="E54" s="71"/>
      <c r="F54" s="72"/>
      <c r="G54" s="70"/>
    </row>
    <row r="55" spans="1:7">
      <c r="A55" s="69" t="s">
        <v>70</v>
      </c>
      <c r="B55" s="66">
        <f t="shared" si="4"/>
        <v>0</v>
      </c>
      <c r="C55" s="70"/>
      <c r="D55" s="70"/>
      <c r="E55" s="71"/>
      <c r="F55" s="72"/>
      <c r="G55" s="70"/>
    </row>
    <row r="56" spans="1:7">
      <c r="A56" s="69" t="s">
        <v>71</v>
      </c>
      <c r="B56" s="66">
        <f t="shared" si="4"/>
        <v>0</v>
      </c>
      <c r="C56" s="70"/>
      <c r="D56" s="70"/>
      <c r="E56" s="71"/>
      <c r="F56" s="72"/>
      <c r="G56" s="70"/>
    </row>
    <row r="57" spans="1:7">
      <c r="A57" s="69" t="s">
        <v>72</v>
      </c>
      <c r="B57" s="66">
        <f t="shared" si="4"/>
        <v>0</v>
      </c>
      <c r="C57" s="70"/>
      <c r="D57" s="70"/>
      <c r="E57" s="71"/>
      <c r="F57" s="72"/>
      <c r="G57" s="70"/>
    </row>
    <row r="58" spans="1:7">
      <c r="A58" s="83" t="s">
        <v>46</v>
      </c>
      <c r="B58" s="66">
        <f t="shared" si="4"/>
        <v>0</v>
      </c>
      <c r="C58" s="70"/>
      <c r="D58" s="70"/>
      <c r="E58" s="71"/>
      <c r="F58" s="72"/>
      <c r="G58" s="70"/>
    </row>
    <row r="59" spans="1:7">
      <c r="A59" s="83" t="s">
        <v>46</v>
      </c>
      <c r="B59" s="66">
        <f t="shared" si="4"/>
        <v>0</v>
      </c>
      <c r="C59" s="70"/>
      <c r="D59" s="70"/>
      <c r="E59" s="71"/>
      <c r="F59" s="72"/>
      <c r="G59" s="70"/>
    </row>
    <row r="60" spans="1:7">
      <c r="A60" s="73" t="s">
        <v>73</v>
      </c>
      <c r="B60" s="86">
        <f t="shared" ref="B60:G60" si="5">SUM(B53:B59)</f>
        <v>0</v>
      </c>
      <c r="C60" s="86">
        <f t="shared" si="5"/>
        <v>0</v>
      </c>
      <c r="D60" s="86">
        <f t="shared" si="5"/>
        <v>0</v>
      </c>
      <c r="E60" s="87">
        <f t="shared" si="5"/>
        <v>0</v>
      </c>
      <c r="F60" s="88">
        <f t="shared" si="5"/>
        <v>0</v>
      </c>
      <c r="G60" s="86">
        <f t="shared" si="5"/>
        <v>0</v>
      </c>
    </row>
    <row r="61" spans="1:7">
      <c r="A61" s="77"/>
      <c r="B61" s="89"/>
      <c r="C61" s="89"/>
      <c r="D61" s="89"/>
      <c r="E61" s="90"/>
      <c r="F61" s="91"/>
      <c r="G61" s="89"/>
    </row>
    <row r="62" spans="1:7">
      <c r="A62" s="65" t="s">
        <v>74</v>
      </c>
      <c r="B62" s="66"/>
      <c r="C62" s="66"/>
      <c r="D62" s="66"/>
      <c r="E62" s="67"/>
      <c r="F62" s="68"/>
      <c r="G62" s="66"/>
    </row>
    <row r="63" spans="1:7">
      <c r="A63" s="65" t="s">
        <v>75</v>
      </c>
      <c r="B63" s="66">
        <f t="shared" ref="B63:B68" si="6">SUM(C63:E63)</f>
        <v>0</v>
      </c>
      <c r="C63" s="70"/>
      <c r="D63" s="70"/>
      <c r="E63" s="71"/>
      <c r="F63" s="72"/>
      <c r="G63" s="70"/>
    </row>
    <row r="64" spans="1:7">
      <c r="A64" s="65" t="s">
        <v>76</v>
      </c>
      <c r="B64" s="66">
        <f t="shared" si="6"/>
        <v>0</v>
      </c>
      <c r="C64" s="70"/>
      <c r="D64" s="70"/>
      <c r="E64" s="71"/>
      <c r="F64" s="72"/>
      <c r="G64" s="70"/>
    </row>
    <row r="65" spans="1:7">
      <c r="A65" s="69" t="s">
        <v>77</v>
      </c>
      <c r="B65" s="66">
        <f t="shared" si="6"/>
        <v>0</v>
      </c>
      <c r="C65" s="70"/>
      <c r="D65" s="70"/>
      <c r="E65" s="71"/>
      <c r="F65" s="72"/>
      <c r="G65" s="70"/>
    </row>
    <row r="66" spans="1:7">
      <c r="A66" s="92" t="s">
        <v>78</v>
      </c>
      <c r="B66" s="66">
        <f t="shared" si="6"/>
        <v>0</v>
      </c>
      <c r="C66" s="70"/>
      <c r="D66" s="70"/>
      <c r="E66" s="71"/>
      <c r="F66" s="72"/>
      <c r="G66" s="70"/>
    </row>
    <row r="67" spans="1:7">
      <c r="A67" s="83" t="s">
        <v>46</v>
      </c>
      <c r="B67" s="66">
        <f t="shared" si="6"/>
        <v>0</v>
      </c>
      <c r="C67" s="70"/>
      <c r="D67" s="70"/>
      <c r="E67" s="71"/>
      <c r="F67" s="72"/>
      <c r="G67" s="70"/>
    </row>
    <row r="68" spans="1:7">
      <c r="A68" s="83" t="s">
        <v>46</v>
      </c>
      <c r="B68" s="66">
        <f t="shared" si="6"/>
        <v>0</v>
      </c>
      <c r="C68" s="70"/>
      <c r="D68" s="70"/>
      <c r="E68" s="71"/>
      <c r="F68" s="72"/>
      <c r="G68" s="70"/>
    </row>
    <row r="69" spans="1:7">
      <c r="A69" s="93" t="s">
        <v>79</v>
      </c>
      <c r="B69" s="94">
        <f t="shared" ref="B69:G69" si="7">SUM(B63:B68)</f>
        <v>0</v>
      </c>
      <c r="C69" s="94">
        <f t="shared" si="7"/>
        <v>0</v>
      </c>
      <c r="D69" s="94">
        <f t="shared" si="7"/>
        <v>0</v>
      </c>
      <c r="E69" s="95">
        <f t="shared" si="7"/>
        <v>0</v>
      </c>
      <c r="F69" s="96">
        <f t="shared" si="7"/>
        <v>0</v>
      </c>
      <c r="G69" s="94">
        <f t="shared" si="7"/>
        <v>0</v>
      </c>
    </row>
    <row r="70" spans="1:7">
      <c r="A70" s="97"/>
      <c r="B70" s="80"/>
      <c r="C70" s="80"/>
      <c r="D70" s="80"/>
      <c r="E70" s="81"/>
      <c r="F70" s="82"/>
      <c r="G70" s="80"/>
    </row>
    <row r="71" spans="1:7">
      <c r="A71" s="65" t="s">
        <v>80</v>
      </c>
      <c r="B71" s="66"/>
      <c r="C71" s="66"/>
      <c r="D71" s="66"/>
      <c r="E71" s="67"/>
      <c r="F71" s="68"/>
      <c r="G71" s="66"/>
    </row>
    <row r="72" spans="1:7">
      <c r="A72" s="69" t="s">
        <v>81</v>
      </c>
      <c r="B72" s="66">
        <f>SUM(C72:E72)</f>
        <v>0</v>
      </c>
      <c r="C72" s="70"/>
      <c r="D72" s="70"/>
      <c r="E72" s="71"/>
      <c r="F72" s="72"/>
      <c r="G72" s="70"/>
    </row>
    <row r="73" spans="1:7">
      <c r="A73" s="69" t="s">
        <v>207</v>
      </c>
      <c r="B73" s="66">
        <f>SUM(C73:E73)</f>
        <v>0</v>
      </c>
      <c r="C73" s="70"/>
      <c r="D73" s="70"/>
      <c r="E73" s="71"/>
      <c r="F73" s="78"/>
      <c r="G73" s="70"/>
    </row>
    <row r="74" spans="1:7">
      <c r="A74" s="69" t="s">
        <v>206</v>
      </c>
      <c r="B74" s="66">
        <f>SUM(C74:E74)</f>
        <v>0</v>
      </c>
      <c r="C74" s="70"/>
      <c r="D74" s="70"/>
      <c r="E74" s="71"/>
      <c r="F74" s="78"/>
      <c r="G74" s="70"/>
    </row>
    <row r="75" spans="1:7">
      <c r="A75" s="83" t="s">
        <v>82</v>
      </c>
      <c r="B75" s="66">
        <f>SUM(C75:E75)</f>
        <v>0</v>
      </c>
      <c r="C75" s="70"/>
      <c r="D75" s="70"/>
      <c r="E75" s="71"/>
      <c r="F75" s="103"/>
      <c r="G75" s="70"/>
    </row>
    <row r="76" spans="1:7">
      <c r="A76" s="98" t="s">
        <v>82</v>
      </c>
      <c r="B76" s="99">
        <f>SUM(C76:E76)</f>
        <v>0</v>
      </c>
      <c r="C76" s="100"/>
      <c r="D76" s="101"/>
      <c r="E76" s="102"/>
      <c r="F76" s="103"/>
      <c r="G76" s="101"/>
    </row>
    <row r="77" spans="1:7" ht="13.5" customHeight="1">
      <c r="A77" s="77" t="s">
        <v>83</v>
      </c>
      <c r="B77" s="66">
        <f>SUM(B72:B76)</f>
        <v>0</v>
      </c>
      <c r="C77" s="66">
        <f>SUM(C72:C76)</f>
        <v>0</v>
      </c>
      <c r="D77" s="66">
        <f>SUM(D72:D76)</f>
        <v>0</v>
      </c>
      <c r="E77" s="67">
        <f>SUM(E72:E76)</f>
        <v>0</v>
      </c>
      <c r="F77" s="68">
        <f>SUM(F72:F72,F76)</f>
        <v>0</v>
      </c>
      <c r="G77" s="66">
        <f>SUM(G72:G76)</f>
        <v>0</v>
      </c>
    </row>
    <row r="78" spans="1:7" ht="14.25" customHeight="1">
      <c r="A78" s="77"/>
      <c r="B78" s="66"/>
      <c r="C78" s="66"/>
      <c r="D78" s="66"/>
      <c r="E78" s="67"/>
      <c r="F78" s="68"/>
      <c r="G78" s="66"/>
    </row>
    <row r="79" spans="1:7" ht="13.5" customHeight="1">
      <c r="A79" s="85" t="s">
        <v>84</v>
      </c>
      <c r="B79" s="66">
        <f>SUM(C79:E79)</f>
        <v>0</v>
      </c>
      <c r="C79" s="105"/>
      <c r="D79" s="105"/>
      <c r="E79" s="106"/>
      <c r="F79" s="107"/>
      <c r="G79" s="105"/>
    </row>
    <row r="80" spans="1:7" ht="19.5" customHeight="1">
      <c r="A80" s="85"/>
      <c r="B80" s="66"/>
      <c r="C80" s="80"/>
      <c r="D80" s="271"/>
      <c r="E80" s="81"/>
      <c r="F80" s="68"/>
      <c r="G80" s="66"/>
    </row>
    <row r="81" spans="1:7" ht="19.5" customHeight="1">
      <c r="A81" s="108" t="s">
        <v>208</v>
      </c>
      <c r="B81" s="66">
        <f>SUM(C81:E81)</f>
        <v>0</v>
      </c>
      <c r="C81" s="105"/>
      <c r="D81" s="105"/>
      <c r="E81" s="106"/>
      <c r="F81" s="104"/>
      <c r="G81" s="105"/>
    </row>
    <row r="82" spans="1:7" ht="19.5" customHeight="1">
      <c r="A82" s="65"/>
      <c r="B82" s="66"/>
      <c r="C82" s="66"/>
      <c r="D82" s="66"/>
      <c r="E82" s="67"/>
      <c r="F82" s="68"/>
      <c r="G82" s="66"/>
    </row>
    <row r="83" spans="1:7" ht="19.5" customHeight="1">
      <c r="A83" s="109" t="s">
        <v>85</v>
      </c>
      <c r="B83" s="110">
        <f t="shared" ref="B83:G83" si="8">(B81+B79+B77+B69+B60+B50+B27+B19+B17)</f>
        <v>0</v>
      </c>
      <c r="C83" s="110">
        <f t="shared" si="8"/>
        <v>0</v>
      </c>
      <c r="D83" s="110">
        <f t="shared" si="8"/>
        <v>0</v>
      </c>
      <c r="E83" s="111">
        <f t="shared" si="8"/>
        <v>0</v>
      </c>
      <c r="F83" s="111">
        <f t="shared" si="8"/>
        <v>0</v>
      </c>
      <c r="G83" s="110">
        <f t="shared" si="8"/>
        <v>0</v>
      </c>
    </row>
    <row r="84" spans="1:7" ht="15.75">
      <c r="A84" s="112" t="s">
        <v>86</v>
      </c>
      <c r="B84" s="113" t="e">
        <f>B83/B8</f>
        <v>#DIV/0!</v>
      </c>
      <c r="C84" s="113" t="e">
        <f>C83/C8</f>
        <v>#DIV/0!</v>
      </c>
      <c r="D84" s="113" t="e">
        <f>D83/D8</f>
        <v>#DIV/0!</v>
      </c>
      <c r="E84" s="114" t="e">
        <f>E83/B8</f>
        <v>#DIV/0!</v>
      </c>
      <c r="F84" s="115" t="e">
        <f>F83/C8</f>
        <v>#DIV/0!</v>
      </c>
      <c r="G84" s="113" t="e">
        <f>G83/C8</f>
        <v>#DIV/0!</v>
      </c>
    </row>
    <row r="85" spans="1:7" ht="15.75">
      <c r="A85" s="116" t="s">
        <v>87</v>
      </c>
      <c r="B85" s="117" t="e">
        <f>B83/B7</f>
        <v>#DIV/0!</v>
      </c>
      <c r="C85" s="117" t="e">
        <f>C83/C7</f>
        <v>#DIV/0!</v>
      </c>
      <c r="D85" s="117" t="e">
        <f>D83/D7</f>
        <v>#DIV/0!</v>
      </c>
      <c r="E85" s="118" t="e">
        <f>E83/B7</f>
        <v>#DIV/0!</v>
      </c>
      <c r="F85" s="371" t="e">
        <f>F83/C7</f>
        <v>#DIV/0!</v>
      </c>
      <c r="G85" s="117" t="e">
        <f>G83/C7</f>
        <v>#DIV/0!</v>
      </c>
    </row>
    <row r="87" spans="1:7">
      <c r="A87" s="717" t="s">
        <v>210</v>
      </c>
      <c r="B87" s="717"/>
      <c r="C87" s="717"/>
      <c r="D87" s="717"/>
      <c r="E87" s="717"/>
    </row>
    <row r="88" spans="1:7">
      <c r="A88" s="717" t="s">
        <v>205</v>
      </c>
      <c r="B88" s="717"/>
      <c r="C88" s="717"/>
      <c r="D88" s="717"/>
      <c r="E88" s="717"/>
    </row>
    <row r="89" spans="1:7">
      <c r="A89" s="3" t="s">
        <v>289</v>
      </c>
    </row>
  </sheetData>
  <sheetProtection algorithmName="SHA-512" hashValue="CzrjZI4dwb2208FqNH8q/smhipbiUNBP+dE8KO/BPUUM381b23LmV3FINjtuwkkYaWlnH153lbo6dVSME0hzyw==" saltValue="2SJ28RPlDG8mVIjNVfbjmA==" spinCount="100000" sheet="1" formatCells="0" formatColumns="0" formatRows="0"/>
  <protectedRanges>
    <protectedRange password="DDF4" sqref="C53:G59 B7:D10 C19:E19 G19 A25:A26 A48:A49 A58:A59 A67:A68 A75:A76 C72:E76 G73:G74 A81 C81:E81 G81 C79:G79 F75:G76 F72:G72 C63:G68 C30:G49 C22:G26 C15:G16" name="one"/>
  </protectedRanges>
  <mergeCells count="6">
    <mergeCell ref="F12:G12"/>
    <mergeCell ref="A88:E88"/>
    <mergeCell ref="A87:E87"/>
    <mergeCell ref="B4:G4"/>
    <mergeCell ref="A1:G1"/>
    <mergeCell ref="A2:G2"/>
  </mergeCells>
  <phoneticPr fontId="18" type="noConversion"/>
  <pageMargins left="0.25" right="0.25" top="0.75" bottom="0.75" header="0.3" footer="0.3"/>
  <pageSetup scale="80" fitToHeight="2" orientation="landscape" r:id="rId1"/>
  <headerFooter alignWithMargins="0">
    <oddHeader xml:space="preserve">&amp;C&amp;"Arial,Bold"      
</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L27"/>
  <sheetViews>
    <sheetView view="pageLayout" zoomScaleNormal="100" workbookViewId="0">
      <selection sqref="A1:H1"/>
    </sheetView>
  </sheetViews>
  <sheetFormatPr defaultRowHeight="12.75"/>
  <cols>
    <col min="1" max="1" width="31.42578125" style="142" customWidth="1"/>
    <col min="2" max="2" width="17.7109375" style="9" customWidth="1"/>
    <col min="3" max="5" width="17.7109375" style="3" customWidth="1"/>
    <col min="6" max="7" width="15.7109375" style="210" customWidth="1"/>
    <col min="8" max="8" width="13.28515625" style="69" customWidth="1"/>
    <col min="9" max="9" width="15.85546875" style="3" customWidth="1"/>
    <col min="10" max="16384" width="9.140625" style="3"/>
  </cols>
  <sheetData>
    <row r="1" spans="1:12" ht="15.75" thickBot="1">
      <c r="A1" s="599" t="s">
        <v>399</v>
      </c>
      <c r="B1" s="718">
        <f>'Ex. 1 Application'!B4:H4</f>
        <v>0</v>
      </c>
      <c r="C1" s="718"/>
      <c r="D1" s="718"/>
      <c r="E1" s="718"/>
      <c r="F1" s="718"/>
      <c r="G1" s="718"/>
      <c r="H1" s="719"/>
      <c r="I1" s="428"/>
      <c r="J1" s="428"/>
      <c r="K1" s="428"/>
      <c r="L1" s="428"/>
    </row>
    <row r="2" spans="1:12" ht="15">
      <c r="A2" s="2"/>
      <c r="B2" s="141"/>
      <c r="C2" s="2"/>
      <c r="D2" s="2"/>
      <c r="E2" s="2"/>
      <c r="F2" s="226"/>
      <c r="G2" s="226"/>
      <c r="H2" s="2"/>
      <c r="I2" s="2"/>
      <c r="J2" s="2"/>
      <c r="K2" s="2"/>
      <c r="L2" s="2"/>
    </row>
    <row r="3" spans="1:12">
      <c r="B3" s="143" t="s">
        <v>33</v>
      </c>
      <c r="C3" s="144" t="s">
        <v>27</v>
      </c>
      <c r="D3" s="145" t="s">
        <v>28</v>
      </c>
      <c r="E3" s="244" t="s">
        <v>191</v>
      </c>
    </row>
    <row r="4" spans="1:12" ht="25.5">
      <c r="A4" s="146" t="s">
        <v>106</v>
      </c>
      <c r="B4" s="147">
        <f>C4+D4</f>
        <v>0</v>
      </c>
      <c r="C4" s="148"/>
      <c r="D4" s="148"/>
      <c r="E4" s="150"/>
    </row>
    <row r="5" spans="1:12">
      <c r="A5" s="149" t="s">
        <v>107</v>
      </c>
      <c r="B5" s="147">
        <f>C5+D5</f>
        <v>0</v>
      </c>
      <c r="C5" s="148"/>
      <c r="D5" s="148"/>
      <c r="E5" s="150"/>
    </row>
    <row r="6" spans="1:12" ht="13.5" thickBot="1"/>
    <row r="7" spans="1:12" ht="26.25" thickTop="1">
      <c r="A7" s="507" t="s">
        <v>108</v>
      </c>
      <c r="B7" s="508" t="s">
        <v>26</v>
      </c>
      <c r="C7" s="509" t="s">
        <v>109</v>
      </c>
      <c r="D7" s="510" t="s">
        <v>110</v>
      </c>
      <c r="E7" s="511" t="s">
        <v>225</v>
      </c>
      <c r="F7" s="512" t="s">
        <v>394</v>
      </c>
      <c r="G7" s="513" t="s">
        <v>111</v>
      </c>
      <c r="H7" s="514" t="s">
        <v>112</v>
      </c>
    </row>
    <row r="8" spans="1:12" ht="15.75" customHeight="1">
      <c r="A8" s="534" t="s">
        <v>397</v>
      </c>
      <c r="B8" s="535">
        <f>C8</f>
        <v>0</v>
      </c>
      <c r="C8" s="536"/>
      <c r="D8" s="537"/>
      <c r="E8" s="537"/>
      <c r="F8" s="538"/>
      <c r="G8" s="539" t="e">
        <f t="shared" ref="G8:G19" si="0">B8/$C$4</f>
        <v>#DIV/0!</v>
      </c>
      <c r="H8" s="540" t="e">
        <f t="shared" ref="H8:H19" si="1">B8/$C$5</f>
        <v>#DIV/0!</v>
      </c>
    </row>
    <row r="9" spans="1:12" ht="13.5" thickBot="1">
      <c r="A9" s="547" t="s">
        <v>396</v>
      </c>
      <c r="B9" s="548">
        <f>C9</f>
        <v>0</v>
      </c>
      <c r="C9" s="549"/>
      <c r="D9" s="550"/>
      <c r="E9" s="550"/>
      <c r="F9" s="551"/>
      <c r="G9" s="552" t="e">
        <f t="shared" si="0"/>
        <v>#DIV/0!</v>
      </c>
      <c r="H9" s="553" t="e">
        <f t="shared" si="1"/>
        <v>#DIV/0!</v>
      </c>
    </row>
    <row r="10" spans="1:12" ht="15.75" customHeight="1">
      <c r="A10" s="541" t="s">
        <v>113</v>
      </c>
      <c r="B10" s="542">
        <f t="shared" ref="B10:B16" si="2">SUM(C10:E10)</f>
        <v>0</v>
      </c>
      <c r="C10" s="543"/>
      <c r="D10" s="543"/>
      <c r="E10" s="543"/>
      <c r="F10" s="544"/>
      <c r="G10" s="545" t="e">
        <f t="shared" si="0"/>
        <v>#DIV/0!</v>
      </c>
      <c r="H10" s="546" t="e">
        <f t="shared" si="1"/>
        <v>#DIV/0!</v>
      </c>
    </row>
    <row r="11" spans="1:12" ht="15.75" customHeight="1">
      <c r="A11" s="522" t="s">
        <v>113</v>
      </c>
      <c r="B11" s="520">
        <f t="shared" si="2"/>
        <v>0</v>
      </c>
      <c r="C11" s="516"/>
      <c r="D11" s="516"/>
      <c r="E11" s="516"/>
      <c r="F11" s="532"/>
      <c r="G11" s="518" t="e">
        <f t="shared" si="0"/>
        <v>#DIV/0!</v>
      </c>
      <c r="H11" s="519" t="e">
        <f t="shared" si="1"/>
        <v>#DIV/0!</v>
      </c>
    </row>
    <row r="12" spans="1:12" ht="15.75" customHeight="1">
      <c r="A12" s="522" t="s">
        <v>113</v>
      </c>
      <c r="B12" s="520">
        <f t="shared" si="2"/>
        <v>0</v>
      </c>
      <c r="C12" s="516"/>
      <c r="D12" s="516"/>
      <c r="E12" s="516"/>
      <c r="F12" s="532"/>
      <c r="G12" s="518" t="e">
        <f t="shared" si="0"/>
        <v>#DIV/0!</v>
      </c>
      <c r="H12" s="519" t="e">
        <f t="shared" si="1"/>
        <v>#DIV/0!</v>
      </c>
    </row>
    <row r="13" spans="1:12" ht="15.75" customHeight="1">
      <c r="A13" s="522" t="s">
        <v>113</v>
      </c>
      <c r="B13" s="520">
        <f t="shared" si="2"/>
        <v>0</v>
      </c>
      <c r="C13" s="516"/>
      <c r="D13" s="516"/>
      <c r="E13" s="516"/>
      <c r="F13" s="532"/>
      <c r="G13" s="518" t="e">
        <f t="shared" si="0"/>
        <v>#DIV/0!</v>
      </c>
      <c r="H13" s="519" t="e">
        <f t="shared" si="1"/>
        <v>#DIV/0!</v>
      </c>
    </row>
    <row r="14" spans="1:12" ht="15.75" customHeight="1">
      <c r="A14" s="522" t="s">
        <v>113</v>
      </c>
      <c r="B14" s="520">
        <f t="shared" si="2"/>
        <v>0</v>
      </c>
      <c r="C14" s="516"/>
      <c r="D14" s="516"/>
      <c r="E14" s="516"/>
      <c r="F14" s="532"/>
      <c r="G14" s="518" t="e">
        <f t="shared" si="0"/>
        <v>#DIV/0!</v>
      </c>
      <c r="H14" s="519" t="e">
        <f t="shared" si="1"/>
        <v>#DIV/0!</v>
      </c>
    </row>
    <row r="15" spans="1:12" ht="15.75" customHeight="1">
      <c r="A15" s="522" t="s">
        <v>113</v>
      </c>
      <c r="B15" s="520">
        <f t="shared" si="2"/>
        <v>0</v>
      </c>
      <c r="C15" s="516"/>
      <c r="D15" s="516"/>
      <c r="E15" s="516"/>
      <c r="F15" s="532"/>
      <c r="G15" s="518" t="e">
        <f t="shared" si="0"/>
        <v>#DIV/0!</v>
      </c>
      <c r="H15" s="519" t="e">
        <f t="shared" si="1"/>
        <v>#DIV/0!</v>
      </c>
    </row>
    <row r="16" spans="1:12" ht="15.75" customHeight="1">
      <c r="A16" s="522" t="s">
        <v>113</v>
      </c>
      <c r="B16" s="520">
        <f t="shared" si="2"/>
        <v>0</v>
      </c>
      <c r="C16" s="516"/>
      <c r="D16" s="516"/>
      <c r="E16" s="516"/>
      <c r="F16" s="532"/>
      <c r="G16" s="518" t="e">
        <f t="shared" si="0"/>
        <v>#DIV/0!</v>
      </c>
      <c r="H16" s="519" t="e">
        <f t="shared" si="1"/>
        <v>#DIV/0!</v>
      </c>
    </row>
    <row r="17" spans="1:8" ht="16.5" customHeight="1" thickBot="1">
      <c r="A17" s="561" t="s">
        <v>280</v>
      </c>
      <c r="B17" s="555">
        <f>SUM(B10:B16)</f>
        <v>0</v>
      </c>
      <c r="C17" s="555">
        <f>SUM(C10:C16)</f>
        <v>0</v>
      </c>
      <c r="D17" s="555">
        <f>SUM(D10:D16)</f>
        <v>0</v>
      </c>
      <c r="E17" s="555">
        <f>SUM(E10:E16)</f>
        <v>0</v>
      </c>
      <c r="F17" s="562"/>
      <c r="G17" s="539" t="e">
        <f t="shared" si="0"/>
        <v>#DIV/0!</v>
      </c>
      <c r="H17" s="540" t="e">
        <f t="shared" si="1"/>
        <v>#DIV/0!</v>
      </c>
    </row>
    <row r="18" spans="1:8" ht="16.5" customHeight="1" thickBot="1">
      <c r="A18" s="556" t="s">
        <v>400</v>
      </c>
      <c r="B18" s="557">
        <f>B8+B9+B17</f>
        <v>0</v>
      </c>
      <c r="C18" s="557">
        <f>C8+C9+C17</f>
        <v>0</v>
      </c>
      <c r="D18" s="557">
        <f>D17</f>
        <v>0</v>
      </c>
      <c r="E18" s="557">
        <f>E17</f>
        <v>0</v>
      </c>
      <c r="F18" s="558"/>
      <c r="G18" s="559" t="e">
        <f t="shared" si="0"/>
        <v>#DIV/0!</v>
      </c>
      <c r="H18" s="560" t="e">
        <f t="shared" si="1"/>
        <v>#DIV/0!</v>
      </c>
    </row>
    <row r="19" spans="1:8" ht="30" customHeight="1">
      <c r="A19" s="563" t="s">
        <v>224</v>
      </c>
      <c r="B19" s="542">
        <f>'Ex. 3 Development Budget'!B83</f>
        <v>0</v>
      </c>
      <c r="C19" s="542">
        <f>'Ex. 3 Development Budget'!C83</f>
        <v>0</v>
      </c>
      <c r="D19" s="542">
        <f>'Ex. 3 Development Budget'!D83</f>
        <v>0</v>
      </c>
      <c r="E19" s="542">
        <f>'Ex. 3 Development Budget'!E83</f>
        <v>0</v>
      </c>
      <c r="F19" s="564"/>
      <c r="G19" s="545" t="e">
        <f t="shared" si="0"/>
        <v>#DIV/0!</v>
      </c>
      <c r="H19" s="546" t="e">
        <f t="shared" si="1"/>
        <v>#DIV/0!</v>
      </c>
    </row>
    <row r="20" spans="1:8" ht="30" customHeight="1">
      <c r="A20" s="521" t="s">
        <v>281</v>
      </c>
      <c r="B20" s="517"/>
      <c r="C20" s="524" t="e">
        <f>C8/C19</f>
        <v>#DIV/0!</v>
      </c>
      <c r="D20" s="517"/>
      <c r="E20" s="517"/>
      <c r="F20" s="525"/>
      <c r="G20" s="525"/>
      <c r="H20" s="526"/>
    </row>
    <row r="21" spans="1:8" ht="30" customHeight="1">
      <c r="A21" s="521" t="s">
        <v>398</v>
      </c>
      <c r="B21" s="517"/>
      <c r="C21" s="524" t="e">
        <f>C9/C20</f>
        <v>#DIV/0!</v>
      </c>
      <c r="D21" s="517"/>
      <c r="E21" s="517"/>
      <c r="F21" s="525"/>
      <c r="G21" s="525"/>
      <c r="H21" s="526"/>
    </row>
    <row r="22" spans="1:8" ht="32.25" customHeight="1">
      <c r="A22" s="515" t="s">
        <v>115</v>
      </c>
      <c r="B22" s="520">
        <f>SUM(C22:D22)</f>
        <v>0</v>
      </c>
      <c r="C22" s="516"/>
      <c r="D22" s="516"/>
      <c r="E22" s="516"/>
      <c r="F22" s="523"/>
      <c r="G22" s="518" t="e">
        <f>B22/$C$4</f>
        <v>#DIV/0!</v>
      </c>
      <c r="H22" s="519" t="e">
        <f>B22/$C$5</f>
        <v>#DIV/0!</v>
      </c>
    </row>
    <row r="23" spans="1:8" ht="15.75" customHeight="1" thickBot="1">
      <c r="A23" s="527" t="s">
        <v>114</v>
      </c>
      <c r="B23" s="528">
        <f>B19-B22</f>
        <v>0</v>
      </c>
      <c r="C23" s="528">
        <f>C19-C22</f>
        <v>0</v>
      </c>
      <c r="D23" s="528">
        <f>D19-D22</f>
        <v>0</v>
      </c>
      <c r="E23" s="528">
        <f>E19-E22</f>
        <v>0</v>
      </c>
      <c r="F23" s="529"/>
      <c r="G23" s="530" t="e">
        <f>B23/$C$4</f>
        <v>#DIV/0!</v>
      </c>
      <c r="H23" s="531" t="e">
        <f>B23/$C$5</f>
        <v>#DIV/0!</v>
      </c>
    </row>
    <row r="24" spans="1:8" ht="13.5" thickTop="1"/>
    <row r="25" spans="1:8" ht="15.75" customHeight="1">
      <c r="A25" s="151"/>
      <c r="B25" s="152"/>
    </row>
    <row r="26" spans="1:8" ht="14.25">
      <c r="A26" s="153" t="s">
        <v>216</v>
      </c>
    </row>
    <row r="27" spans="1:8" ht="14.25" customHeight="1">
      <c r="A27" s="722" t="s">
        <v>282</v>
      </c>
      <c r="B27" s="722"/>
      <c r="C27" s="722"/>
    </row>
  </sheetData>
  <sheetProtection password="BF4E" sheet="1" objects="1" scenarios="1"/>
  <protectedRanges>
    <protectedRange sqref="C4:E5 C22:E22 C8:C9 A10:A16 C10:E16" name="Range1"/>
  </protectedRanges>
  <mergeCells count="2">
    <mergeCell ref="A27:C27"/>
    <mergeCell ref="B1:H1"/>
  </mergeCells>
  <phoneticPr fontId="18" type="noConversion"/>
  <dataValidations count="1">
    <dataValidation type="list" allowBlank="1" showInputMessage="1" showErrorMessage="1" sqref="F10:F16" xr:uid="{00000000-0002-0000-0400-000000000000}">
      <formula1>"yes, no"</formula1>
    </dataValidation>
  </dataValidations>
  <pageMargins left="0.75" right="0.75" top="1" bottom="1" header="0.5" footer="0.5"/>
  <pageSetup scale="61" orientation="portrait" r:id="rId1"/>
  <headerFooter alignWithMargins="0">
    <oddHeader xml:space="preserve">&amp;C&amp;"Arial,Bold"2018 Affordable Housing Development NOFA       
Exhibit 4 Financial Summary Worksheet       
</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pageSetUpPr fitToPage="1"/>
  </sheetPr>
  <dimension ref="A1:O222"/>
  <sheetViews>
    <sheetView showWhiteSpace="0" zoomScaleNormal="100" workbookViewId="0">
      <selection activeCell="M7" sqref="M7"/>
    </sheetView>
  </sheetViews>
  <sheetFormatPr defaultRowHeight="12.75"/>
  <cols>
    <col min="1" max="1" width="22.85546875" customWidth="1"/>
    <col min="6" max="6" width="11.28515625" customWidth="1"/>
    <col min="7" max="7" width="10.7109375" customWidth="1"/>
    <col min="8" max="8" width="10.28515625" customWidth="1"/>
    <col min="9" max="9" width="9.7109375" customWidth="1"/>
    <col min="10" max="10" width="10" customWidth="1"/>
    <col min="11" max="11" width="11.42578125" customWidth="1"/>
    <col min="12" max="12" width="11.5703125" customWidth="1"/>
    <col min="13" max="14" width="11" customWidth="1"/>
    <col min="15" max="15" width="9.140625" customWidth="1"/>
  </cols>
  <sheetData>
    <row r="1" spans="1:15" ht="14.25">
      <c r="A1" s="727" t="s">
        <v>382</v>
      </c>
      <c r="B1" s="727"/>
      <c r="C1" s="727"/>
      <c r="D1" s="727"/>
      <c r="E1" s="727"/>
      <c r="F1" s="727"/>
      <c r="G1" s="727"/>
      <c r="H1" s="727"/>
      <c r="I1" s="727"/>
      <c r="J1" s="727"/>
      <c r="K1" s="727"/>
      <c r="L1" s="727"/>
      <c r="M1" s="727"/>
      <c r="N1" s="727"/>
      <c r="O1" s="727"/>
    </row>
    <row r="2" spans="1:15" ht="15" customHeight="1">
      <c r="A2" s="727" t="s">
        <v>404</v>
      </c>
      <c r="B2" s="727"/>
      <c r="C2" s="727"/>
      <c r="D2" s="727"/>
      <c r="E2" s="727"/>
      <c r="F2" s="727"/>
      <c r="G2" s="727"/>
      <c r="H2" s="727"/>
      <c r="I2" s="727"/>
      <c r="J2" s="727"/>
      <c r="K2" s="727"/>
      <c r="L2" s="727"/>
      <c r="M2" s="727"/>
      <c r="N2" s="727"/>
      <c r="O2" s="727"/>
    </row>
    <row r="3" spans="1:15" ht="15" customHeight="1">
      <c r="A3" s="427" t="s">
        <v>399</v>
      </c>
      <c r="B3" s="731">
        <f>'Ex. 1 Application'!B4:H4</f>
        <v>0</v>
      </c>
      <c r="C3" s="731"/>
      <c r="D3" s="731"/>
      <c r="E3" s="731"/>
      <c r="F3" s="731"/>
      <c r="G3" s="731"/>
      <c r="H3" s="731"/>
      <c r="I3" s="731"/>
      <c r="J3" s="731"/>
      <c r="K3" s="731"/>
      <c r="L3" s="731"/>
      <c r="M3" s="731"/>
      <c r="N3" s="731"/>
      <c r="O3" s="731"/>
    </row>
    <row r="4" spans="1:15" ht="15">
      <c r="A4" s="155" t="s">
        <v>116</v>
      </c>
      <c r="B4" s="156"/>
      <c r="C4" s="157"/>
      <c r="D4" s="157"/>
      <c r="E4" s="157"/>
      <c r="F4" s="157"/>
      <c r="G4" s="157"/>
      <c r="H4" s="157"/>
      <c r="I4" s="157"/>
      <c r="J4" s="157"/>
      <c r="K4" s="154"/>
      <c r="L4" s="154"/>
      <c r="M4" s="154"/>
      <c r="N4" s="154"/>
    </row>
    <row r="5" spans="1:15" ht="15">
      <c r="A5" s="155"/>
      <c r="B5" s="156"/>
      <c r="C5" s="157"/>
      <c r="D5" s="157"/>
      <c r="E5" s="157"/>
      <c r="F5" s="157"/>
      <c r="G5" s="157"/>
      <c r="H5" s="157"/>
      <c r="I5" s="157"/>
      <c r="J5" s="157"/>
      <c r="K5" s="154"/>
      <c r="L5" s="154"/>
      <c r="M5" s="154"/>
      <c r="N5" s="154"/>
    </row>
    <row r="6" spans="1:15" ht="15.75" thickBot="1">
      <c r="A6" s="158" t="s">
        <v>223</v>
      </c>
      <c r="B6" s="31"/>
      <c r="C6" s="31"/>
      <c r="D6" s="31"/>
      <c r="E6" s="31"/>
      <c r="F6" s="31"/>
      <c r="G6" s="31"/>
      <c r="H6" s="31"/>
      <c r="I6" s="31"/>
      <c r="J6" s="31"/>
      <c r="K6" s="31"/>
      <c r="L6" s="31"/>
      <c r="M6" s="31"/>
      <c r="N6" s="31"/>
    </row>
    <row r="7" spans="1:15" ht="78" customHeight="1" thickBot="1">
      <c r="A7" s="375" t="s">
        <v>401</v>
      </c>
      <c r="B7" s="376" t="s">
        <v>117</v>
      </c>
      <c r="C7" s="376" t="s">
        <v>290</v>
      </c>
      <c r="D7" s="376" t="s">
        <v>119</v>
      </c>
      <c r="E7" s="377" t="s">
        <v>120</v>
      </c>
      <c r="F7" s="376" t="s">
        <v>243</v>
      </c>
      <c r="G7" s="376" t="s">
        <v>226</v>
      </c>
      <c r="H7" s="376" t="s">
        <v>227</v>
      </c>
      <c r="I7" s="376" t="s">
        <v>278</v>
      </c>
      <c r="J7" s="376" t="s">
        <v>277</v>
      </c>
      <c r="K7" s="377" t="s">
        <v>244</v>
      </c>
      <c r="L7" s="376" t="s">
        <v>256</v>
      </c>
      <c r="M7" s="377" t="s">
        <v>523</v>
      </c>
      <c r="N7" s="377" t="s">
        <v>294</v>
      </c>
      <c r="O7" s="382" t="s">
        <v>295</v>
      </c>
    </row>
    <row r="8" spans="1:15">
      <c r="A8" s="378"/>
      <c r="B8" s="379"/>
      <c r="C8" s="318"/>
      <c r="D8" s="304"/>
      <c r="E8" s="321"/>
      <c r="F8" s="18"/>
      <c r="G8" s="305"/>
      <c r="H8" s="305"/>
      <c r="I8" s="339">
        <f>F8+H8</f>
        <v>0</v>
      </c>
      <c r="J8" s="324">
        <f t="shared" ref="J8:J20" si="0">(F8+H8)*B8</f>
        <v>0</v>
      </c>
      <c r="K8" s="380"/>
      <c r="L8" s="326">
        <f t="shared" ref="L8:L20" si="1">F8+H8+K8</f>
        <v>0</v>
      </c>
      <c r="M8" s="381"/>
      <c r="N8" s="381"/>
      <c r="O8" s="420"/>
    </row>
    <row r="9" spans="1:15">
      <c r="A9" s="378"/>
      <c r="B9" s="16"/>
      <c r="C9" s="319"/>
      <c r="D9" s="308"/>
      <c r="E9" s="322"/>
      <c r="F9" s="309"/>
      <c r="G9" s="22"/>
      <c r="H9" s="22"/>
      <c r="I9" s="337">
        <f t="shared" ref="I9:I20" si="2">F9+H9</f>
        <v>0</v>
      </c>
      <c r="J9" s="324">
        <f t="shared" si="0"/>
        <v>0</v>
      </c>
      <c r="K9" s="306"/>
      <c r="L9" s="326">
        <f t="shared" si="1"/>
        <v>0</v>
      </c>
      <c r="M9" s="373"/>
      <c r="N9" s="373"/>
      <c r="O9" s="421"/>
    </row>
    <row r="10" spans="1:15">
      <c r="A10" s="378"/>
      <c r="B10" s="16"/>
      <c r="C10" s="319"/>
      <c r="D10" s="308"/>
      <c r="E10" s="322"/>
      <c r="F10" s="309"/>
      <c r="G10" s="22"/>
      <c r="H10" s="22"/>
      <c r="I10" s="337">
        <f t="shared" si="2"/>
        <v>0</v>
      </c>
      <c r="J10" s="324">
        <f t="shared" si="0"/>
        <v>0</v>
      </c>
      <c r="K10" s="306"/>
      <c r="L10" s="326">
        <f t="shared" si="1"/>
        <v>0</v>
      </c>
      <c r="M10" s="261"/>
      <c r="N10" s="261"/>
      <c r="O10" s="421"/>
    </row>
    <row r="11" spans="1:15">
      <c r="A11" s="378"/>
      <c r="B11" s="16"/>
      <c r="C11" s="319"/>
      <c r="D11" s="308"/>
      <c r="E11" s="322"/>
      <c r="F11" s="309"/>
      <c r="G11" s="22"/>
      <c r="H11" s="22"/>
      <c r="I11" s="337">
        <f t="shared" si="2"/>
        <v>0</v>
      </c>
      <c r="J11" s="324">
        <f t="shared" si="0"/>
        <v>0</v>
      </c>
      <c r="K11" s="306"/>
      <c r="L11" s="326">
        <f t="shared" si="1"/>
        <v>0</v>
      </c>
      <c r="M11" s="261"/>
      <c r="N11" s="261"/>
      <c r="O11" s="421"/>
    </row>
    <row r="12" spans="1:15">
      <c r="A12" s="378"/>
      <c r="B12" s="16"/>
      <c r="C12" s="319"/>
      <c r="D12" s="308"/>
      <c r="E12" s="322"/>
      <c r="F12" s="309"/>
      <c r="G12" s="22"/>
      <c r="H12" s="22"/>
      <c r="I12" s="337">
        <f t="shared" si="2"/>
        <v>0</v>
      </c>
      <c r="J12" s="324">
        <f t="shared" si="0"/>
        <v>0</v>
      </c>
      <c r="K12" s="306"/>
      <c r="L12" s="326">
        <f t="shared" si="1"/>
        <v>0</v>
      </c>
      <c r="M12" s="261"/>
      <c r="N12" s="261"/>
      <c r="O12" s="421"/>
    </row>
    <row r="13" spans="1:15">
      <c r="A13" s="378"/>
      <c r="B13" s="16"/>
      <c r="C13" s="319"/>
      <c r="D13" s="308"/>
      <c r="E13" s="322"/>
      <c r="F13" s="309"/>
      <c r="G13" s="22"/>
      <c r="H13" s="22"/>
      <c r="I13" s="337">
        <f t="shared" si="2"/>
        <v>0</v>
      </c>
      <c r="J13" s="324">
        <f t="shared" si="0"/>
        <v>0</v>
      </c>
      <c r="K13" s="306"/>
      <c r="L13" s="326">
        <f t="shared" si="1"/>
        <v>0</v>
      </c>
      <c r="M13" s="261"/>
      <c r="N13" s="261"/>
      <c r="O13" s="421"/>
    </row>
    <row r="14" spans="1:15">
      <c r="A14" s="378"/>
      <c r="B14" s="16"/>
      <c r="C14" s="319"/>
      <c r="D14" s="308"/>
      <c r="E14" s="322"/>
      <c r="F14" s="309"/>
      <c r="G14" s="22"/>
      <c r="H14" s="22"/>
      <c r="I14" s="337">
        <f t="shared" si="2"/>
        <v>0</v>
      </c>
      <c r="J14" s="324">
        <f t="shared" si="0"/>
        <v>0</v>
      </c>
      <c r="K14" s="306"/>
      <c r="L14" s="326">
        <f t="shared" si="1"/>
        <v>0</v>
      </c>
      <c r="M14" s="261"/>
      <c r="N14" s="261"/>
      <c r="O14" s="421"/>
    </row>
    <row r="15" spans="1:15">
      <c r="A15" s="378"/>
      <c r="B15" s="16"/>
      <c r="C15" s="319"/>
      <c r="D15" s="308"/>
      <c r="E15" s="322"/>
      <c r="F15" s="309"/>
      <c r="G15" s="22"/>
      <c r="H15" s="22"/>
      <c r="I15" s="337">
        <f t="shared" si="2"/>
        <v>0</v>
      </c>
      <c r="J15" s="324">
        <f t="shared" si="0"/>
        <v>0</v>
      </c>
      <c r="K15" s="306"/>
      <c r="L15" s="326">
        <f t="shared" si="1"/>
        <v>0</v>
      </c>
      <c r="M15" s="261"/>
      <c r="N15" s="261"/>
      <c r="O15" s="421"/>
    </row>
    <row r="16" spans="1:15">
      <c r="A16" s="378"/>
      <c r="B16" s="16"/>
      <c r="C16" s="319"/>
      <c r="D16" s="308"/>
      <c r="E16" s="322"/>
      <c r="F16" s="309"/>
      <c r="G16" s="22"/>
      <c r="H16" s="22"/>
      <c r="I16" s="337">
        <f t="shared" si="2"/>
        <v>0</v>
      </c>
      <c r="J16" s="324">
        <f t="shared" si="0"/>
        <v>0</v>
      </c>
      <c r="K16" s="306"/>
      <c r="L16" s="326">
        <f t="shared" si="1"/>
        <v>0</v>
      </c>
      <c r="M16" s="261"/>
      <c r="N16" s="261"/>
      <c r="O16" s="421"/>
    </row>
    <row r="17" spans="1:15">
      <c r="A17" s="378"/>
      <c r="B17" s="22"/>
      <c r="C17" s="319"/>
      <c r="D17" s="308"/>
      <c r="E17" s="322"/>
      <c r="F17" s="309"/>
      <c r="G17" s="22"/>
      <c r="H17" s="22"/>
      <c r="I17" s="337">
        <f t="shared" si="2"/>
        <v>0</v>
      </c>
      <c r="J17" s="324">
        <f t="shared" si="0"/>
        <v>0</v>
      </c>
      <c r="K17" s="306"/>
      <c r="L17" s="326">
        <f t="shared" si="1"/>
        <v>0</v>
      </c>
      <c r="M17" s="261"/>
      <c r="N17" s="261"/>
      <c r="O17" s="421"/>
    </row>
    <row r="18" spans="1:15">
      <c r="A18" s="378"/>
      <c r="B18" s="22"/>
      <c r="C18" s="319"/>
      <c r="D18" s="308"/>
      <c r="E18" s="322"/>
      <c r="F18" s="309"/>
      <c r="G18" s="16"/>
      <c r="H18" s="16"/>
      <c r="I18" s="337">
        <f t="shared" si="2"/>
        <v>0</v>
      </c>
      <c r="J18" s="324">
        <f t="shared" si="0"/>
        <v>0</v>
      </c>
      <c r="K18" s="306"/>
      <c r="L18" s="326">
        <f t="shared" si="1"/>
        <v>0</v>
      </c>
      <c r="M18" s="261"/>
      <c r="N18" s="261"/>
      <c r="O18" s="421"/>
    </row>
    <row r="19" spans="1:15">
      <c r="A19" s="378"/>
      <c r="B19" s="22"/>
      <c r="C19" s="319"/>
      <c r="D19" s="308"/>
      <c r="E19" s="322"/>
      <c r="F19" s="309"/>
      <c r="G19" s="16"/>
      <c r="H19" s="16"/>
      <c r="I19" s="337">
        <f t="shared" si="2"/>
        <v>0</v>
      </c>
      <c r="J19" s="324">
        <f t="shared" si="0"/>
        <v>0</v>
      </c>
      <c r="K19" s="306"/>
      <c r="L19" s="326">
        <f t="shared" si="1"/>
        <v>0</v>
      </c>
      <c r="M19" s="261"/>
      <c r="N19" s="261"/>
      <c r="O19" s="421"/>
    </row>
    <row r="20" spans="1:15" ht="13.5" thickBot="1">
      <c r="A20" s="378"/>
      <c r="B20" s="28"/>
      <c r="C20" s="383"/>
      <c r="D20" s="384"/>
      <c r="E20" s="385"/>
      <c r="F20" s="386">
        <v>10</v>
      </c>
      <c r="G20" s="28"/>
      <c r="H20" s="28"/>
      <c r="I20" s="387">
        <f t="shared" si="2"/>
        <v>10</v>
      </c>
      <c r="J20" s="388">
        <f t="shared" si="0"/>
        <v>0</v>
      </c>
      <c r="K20" s="28"/>
      <c r="L20" s="389">
        <f t="shared" si="1"/>
        <v>10</v>
      </c>
      <c r="M20" s="390"/>
      <c r="N20" s="390"/>
      <c r="O20" s="422"/>
    </row>
    <row r="21" spans="1:15" ht="15.75" customHeight="1" thickTop="1" thickBot="1">
      <c r="A21" s="295" t="s">
        <v>123</v>
      </c>
      <c r="B21" s="605">
        <f>SUM(B8:B20)</f>
        <v>0</v>
      </c>
      <c r="C21" s="297"/>
      <c r="D21" s="297"/>
      <c r="E21" s="298"/>
      <c r="F21" s="299"/>
      <c r="G21" s="374"/>
      <c r="H21" s="336"/>
      <c r="I21" s="178" t="s">
        <v>124</v>
      </c>
      <c r="J21" s="325">
        <f>SUM(J8:J20)</f>
        <v>0</v>
      </c>
      <c r="K21" s="743"/>
      <c r="L21" s="743" t="s">
        <v>245</v>
      </c>
      <c r="M21" s="163"/>
      <c r="N21" s="163"/>
    </row>
    <row r="22" spans="1:15" ht="13.5" thickTop="1">
      <c r="A22" s="154"/>
      <c r="B22" s="164"/>
      <c r="C22" s="154"/>
      <c r="D22" s="154"/>
      <c r="E22" s="165"/>
      <c r="F22" s="166"/>
      <c r="G22" s="166"/>
      <c r="H22" s="166"/>
      <c r="I22" s="166"/>
      <c r="J22" s="166"/>
      <c r="K22" s="744"/>
      <c r="L22" s="744"/>
      <c r="M22" s="31"/>
      <c r="N22" s="31"/>
    </row>
    <row r="23" spans="1:15" ht="15.75" thickBot="1">
      <c r="A23" s="158" t="s">
        <v>218</v>
      </c>
      <c r="B23" s="164"/>
      <c r="C23" s="154"/>
      <c r="D23" s="154"/>
      <c r="E23" s="165"/>
      <c r="F23" s="166"/>
      <c r="G23" s="166"/>
      <c r="H23" s="166"/>
      <c r="I23" s="166"/>
      <c r="J23" s="166"/>
      <c r="K23" s="744"/>
      <c r="L23" s="744"/>
    </row>
    <row r="24" spans="1:15" ht="49.5" thickTop="1" thickBot="1">
      <c r="A24" s="160" t="s">
        <v>121</v>
      </c>
      <c r="B24" s="248" t="s">
        <v>30</v>
      </c>
      <c r="C24" s="13" t="s">
        <v>118</v>
      </c>
      <c r="D24" s="13" t="s">
        <v>119</v>
      </c>
      <c r="E24" s="249"/>
      <c r="F24" s="250"/>
      <c r="G24" s="251"/>
      <c r="H24" s="251"/>
      <c r="I24" s="252" t="s">
        <v>125</v>
      </c>
      <c r="J24" s="344" t="s">
        <v>122</v>
      </c>
      <c r="K24" s="741"/>
      <c r="L24" s="723" t="s">
        <v>471</v>
      </c>
    </row>
    <row r="25" spans="1:15" ht="12.75" customHeight="1">
      <c r="A25" s="167"/>
      <c r="B25" s="168"/>
      <c r="C25" s="329"/>
      <c r="D25" s="168"/>
      <c r="E25" s="179"/>
      <c r="F25" s="169"/>
      <c r="G25" s="169"/>
      <c r="H25" s="169"/>
      <c r="I25" s="330"/>
      <c r="J25" s="576">
        <f>I25*B25</f>
        <v>0</v>
      </c>
      <c r="K25" s="741"/>
      <c r="L25" s="723"/>
    </row>
    <row r="26" spans="1:15" ht="12.75" customHeight="1">
      <c r="A26" s="171"/>
      <c r="B26" s="161"/>
      <c r="C26" s="316"/>
      <c r="D26" s="161"/>
      <c r="E26" s="179"/>
      <c r="F26" s="169"/>
      <c r="G26" s="169"/>
      <c r="H26" s="169"/>
      <c r="I26" s="331"/>
      <c r="J26" s="577">
        <f>I26*B26</f>
        <v>0</v>
      </c>
      <c r="K26" s="741"/>
      <c r="L26" s="723"/>
    </row>
    <row r="27" spans="1:15" ht="13.5" customHeight="1" thickBot="1">
      <c r="A27" s="172"/>
      <c r="B27" s="162"/>
      <c r="C27" s="317"/>
      <c r="D27" s="162"/>
      <c r="E27" s="253"/>
      <c r="F27" s="254"/>
      <c r="G27" s="254"/>
      <c r="H27" s="254"/>
      <c r="I27" s="332"/>
      <c r="J27" s="578">
        <f>I27*B27</f>
        <v>0</v>
      </c>
      <c r="K27" s="741"/>
      <c r="L27" s="723"/>
    </row>
    <row r="28" spans="1:15" ht="15.75" thickBot="1">
      <c r="A28" s="173" t="s">
        <v>123</v>
      </c>
      <c r="B28" s="174">
        <f>SUM(B25:B27)</f>
        <v>0</v>
      </c>
      <c r="C28" s="175"/>
      <c r="D28" s="176"/>
      <c r="E28" s="255"/>
      <c r="F28" s="177"/>
      <c r="G28" s="256"/>
      <c r="H28" s="257"/>
      <c r="I28" s="333" t="s">
        <v>124</v>
      </c>
      <c r="J28" s="334">
        <f>SUM(J25:J27)</f>
        <v>0</v>
      </c>
      <c r="K28" s="741"/>
      <c r="L28" s="723"/>
    </row>
    <row r="29" spans="1:15" ht="13.5" customHeight="1" thickTop="1">
      <c r="A29" s="154"/>
      <c r="B29" s="31"/>
      <c r="C29" s="31"/>
      <c r="D29" s="31"/>
      <c r="E29" s="31"/>
      <c r="F29" s="31"/>
      <c r="G29" s="31"/>
      <c r="H29" s="31"/>
      <c r="I29" s="31"/>
      <c r="J29" s="31"/>
      <c r="K29" s="741"/>
      <c r="L29" s="723"/>
    </row>
    <row r="30" spans="1:15" ht="15.75" customHeight="1" thickBot="1">
      <c r="A30" s="158" t="s">
        <v>126</v>
      </c>
      <c r="B30" s="31"/>
      <c r="C30" s="31"/>
      <c r="D30" s="31"/>
      <c r="E30" s="31"/>
      <c r="F30" s="31"/>
      <c r="G30" s="31"/>
      <c r="H30" s="31"/>
      <c r="I30" s="31"/>
      <c r="J30" s="31"/>
      <c r="K30" s="741"/>
      <c r="L30" s="723"/>
    </row>
    <row r="31" spans="1:15" ht="37.5" thickTop="1" thickBot="1">
      <c r="A31" s="160"/>
      <c r="B31" s="248" t="s">
        <v>30</v>
      </c>
      <c r="C31" s="13" t="s">
        <v>118</v>
      </c>
      <c r="D31" s="258" t="s">
        <v>119</v>
      </c>
      <c r="E31" s="249"/>
      <c r="F31" s="250"/>
      <c r="G31" s="251"/>
      <c r="H31" s="259"/>
      <c r="I31" s="252" t="s">
        <v>125</v>
      </c>
      <c r="J31" s="344" t="s">
        <v>127</v>
      </c>
      <c r="K31" s="742"/>
      <c r="L31" s="724"/>
      <c r="M31" s="31"/>
      <c r="N31" s="31"/>
    </row>
    <row r="32" spans="1:15">
      <c r="A32" s="167"/>
      <c r="B32" s="168"/>
      <c r="C32" s="345"/>
      <c r="D32" s="260"/>
      <c r="E32" s="179"/>
      <c r="F32" s="169"/>
      <c r="G32" s="169"/>
      <c r="H32" s="170"/>
      <c r="I32" s="330"/>
      <c r="J32" s="576">
        <f>I32*B32</f>
        <v>0</v>
      </c>
      <c r="K32" s="31"/>
      <c r="L32" s="31"/>
      <c r="M32" s="31"/>
      <c r="N32" s="31"/>
    </row>
    <row r="33" spans="1:15">
      <c r="A33" s="171"/>
      <c r="B33" s="161"/>
      <c r="C33" s="316"/>
      <c r="D33" s="261"/>
      <c r="E33" s="179"/>
      <c r="F33" s="169"/>
      <c r="G33" s="169"/>
      <c r="H33" s="170"/>
      <c r="I33" s="331"/>
      <c r="J33" s="577">
        <f>I33*B33</f>
        <v>0</v>
      </c>
      <c r="K33" s="31"/>
      <c r="L33" s="31"/>
      <c r="M33" s="31"/>
      <c r="N33" s="31"/>
    </row>
    <row r="34" spans="1:15" ht="13.5" thickBot="1">
      <c r="A34" s="172"/>
      <c r="B34" s="162"/>
      <c r="C34" s="317"/>
      <c r="D34" s="262"/>
      <c r="E34" s="263"/>
      <c r="F34" s="264"/>
      <c r="G34" s="264"/>
      <c r="H34" s="265"/>
      <c r="I34" s="332"/>
      <c r="J34" s="578">
        <f>I34*B34</f>
        <v>0</v>
      </c>
      <c r="K34" s="31"/>
      <c r="L34" s="31"/>
      <c r="M34" s="31"/>
      <c r="N34" s="31"/>
    </row>
    <row r="35" spans="1:15" ht="15.75" thickBot="1">
      <c r="A35" s="180" t="s">
        <v>123</v>
      </c>
      <c r="B35" s="174">
        <f>SUM(B32:B34)</f>
        <v>0</v>
      </c>
      <c r="C35" s="177"/>
      <c r="D35" s="175"/>
      <c r="E35" s="177"/>
      <c r="F35" s="177"/>
      <c r="G35" s="256"/>
      <c r="H35" s="257"/>
      <c r="I35" s="333" t="s">
        <v>124</v>
      </c>
      <c r="J35" s="334">
        <f>SUM(J32:J34)</f>
        <v>0</v>
      </c>
      <c r="K35" s="31"/>
      <c r="L35" s="31"/>
      <c r="M35" s="31"/>
      <c r="N35" s="31"/>
    </row>
    <row r="36" spans="1:15" ht="15.75" thickTop="1">
      <c r="A36" s="181"/>
      <c r="B36" s="182"/>
      <c r="C36" s="163"/>
      <c r="D36" s="163"/>
      <c r="E36" s="163"/>
      <c r="F36" s="163"/>
      <c r="G36" s="181"/>
      <c r="H36" s="31"/>
      <c r="I36" s="183"/>
      <c r="J36" s="183"/>
      <c r="K36" s="31"/>
      <c r="L36" s="31"/>
      <c r="M36" s="31"/>
      <c r="N36" s="31"/>
    </row>
    <row r="37" spans="1:15" ht="15">
      <c r="A37" s="158" t="s">
        <v>188</v>
      </c>
      <c r="B37" s="31"/>
      <c r="C37" s="31"/>
      <c r="D37" s="31"/>
      <c r="E37" s="31"/>
      <c r="F37" s="31"/>
      <c r="G37" s="430" t="s">
        <v>128</v>
      </c>
      <c r="H37" s="31"/>
      <c r="J37" s="31"/>
      <c r="K37" s="31"/>
      <c r="L37" s="372"/>
      <c r="M37" s="31"/>
      <c r="N37" s="31"/>
      <c r="O37" s="31"/>
    </row>
    <row r="38" spans="1:15" ht="27" customHeight="1" thickBot="1">
      <c r="A38" s="725" t="s">
        <v>190</v>
      </c>
      <c r="B38" s="726"/>
      <c r="C38" s="726"/>
      <c r="D38" s="726"/>
      <c r="E38" s="726"/>
      <c r="F38" s="142"/>
      <c r="K38" s="31"/>
      <c r="L38" s="391"/>
      <c r="M38" s="31"/>
      <c r="N38" s="31"/>
      <c r="O38" s="31"/>
    </row>
    <row r="39" spans="1:15" ht="30.75" customHeight="1" thickTop="1">
      <c r="A39" s="199">
        <f>SUM(B35,B28,B21)</f>
        <v>0</v>
      </c>
      <c r="B39" s="200" t="s">
        <v>129</v>
      </c>
      <c r="C39" s="201"/>
      <c r="D39" s="201"/>
      <c r="E39" s="395" t="s">
        <v>130</v>
      </c>
      <c r="F39" s="31"/>
      <c r="G39" s="735" t="s">
        <v>131</v>
      </c>
      <c r="H39" s="736"/>
      <c r="I39" s="737">
        <f>J21+J28+J35</f>
        <v>0</v>
      </c>
      <c r="J39" s="738"/>
      <c r="K39" s="31"/>
      <c r="L39" s="35"/>
      <c r="M39" s="31"/>
      <c r="N39" s="31"/>
      <c r="O39" s="31"/>
    </row>
    <row r="40" spans="1:15" ht="29.25" customHeight="1" thickBot="1">
      <c r="A40" s="732" t="s">
        <v>402</v>
      </c>
      <c r="B40" s="733"/>
      <c r="C40" s="733"/>
      <c r="D40" s="734"/>
      <c r="E40" s="396" t="e">
        <f>SUMPRODUCT((A8:A20=20)*(B8:B20))/B21</f>
        <v>#DIV/0!</v>
      </c>
      <c r="F40" s="31"/>
      <c r="G40" s="739" t="s">
        <v>133</v>
      </c>
      <c r="H40" s="740"/>
      <c r="I40" s="728">
        <f>I39*12</f>
        <v>0</v>
      </c>
      <c r="J40" s="729"/>
      <c r="K40" s="31"/>
      <c r="L40" s="392"/>
      <c r="M40" s="31"/>
      <c r="N40" s="31"/>
      <c r="O40" s="31"/>
    </row>
    <row r="41" spans="1:15" ht="15.75" thickTop="1">
      <c r="A41" s="604"/>
      <c r="B41" s="201"/>
      <c r="C41" s="202"/>
      <c r="D41" s="203" t="s">
        <v>259</v>
      </c>
      <c r="E41" s="396" t="e">
        <f>SUMPRODUCT((A8:A20&lt;=30)*(B8:B20))/B21</f>
        <v>#DIV/0!</v>
      </c>
      <c r="F41" s="31"/>
      <c r="G41" s="31"/>
      <c r="H41" s="31"/>
      <c r="I41" s="31"/>
      <c r="J41" s="31"/>
      <c r="K41" s="31"/>
      <c r="L41" s="393"/>
      <c r="M41" s="31"/>
      <c r="N41" s="31"/>
      <c r="O41" s="31"/>
    </row>
    <row r="42" spans="1:15" ht="17.25" customHeight="1">
      <c r="A42" s="604"/>
      <c r="B42" s="201"/>
      <c r="C42" s="201"/>
      <c r="D42" s="203" t="s">
        <v>403</v>
      </c>
      <c r="E42" s="396" t="e">
        <f>SUMPRODUCT((A8:A20&gt;=60)*(B8:B20))/B21</f>
        <v>#DIV/0!</v>
      </c>
      <c r="F42" s="31"/>
      <c r="G42" s="342"/>
      <c r="H42" s="342"/>
      <c r="I42" s="342"/>
      <c r="J42" s="342"/>
      <c r="K42" s="1"/>
      <c r="L42" s="348"/>
      <c r="M42" s="31"/>
      <c r="N42" s="31"/>
      <c r="O42" s="31"/>
    </row>
    <row r="43" spans="1:15" ht="15">
      <c r="A43" s="573"/>
      <c r="B43" s="574"/>
      <c r="C43" s="574"/>
      <c r="D43" s="203" t="s">
        <v>470</v>
      </c>
      <c r="E43" s="575" t="e">
        <f>B21/(B21+B35)</f>
        <v>#DIV/0!</v>
      </c>
      <c r="J43" s="158"/>
      <c r="K43" s="1"/>
      <c r="L43" s="394"/>
      <c r="M43" s="31"/>
      <c r="N43" s="31"/>
      <c r="O43" s="31"/>
    </row>
    <row r="44" spans="1:15" ht="27.75" customHeight="1">
      <c r="A44" s="158" t="s">
        <v>275</v>
      </c>
      <c r="B44" s="31"/>
      <c r="C44" s="31"/>
      <c r="D44" s="163"/>
      <c r="E44" s="204"/>
      <c r="F44" s="751" t="s">
        <v>276</v>
      </c>
      <c r="G44" s="751"/>
      <c r="H44" s="751"/>
      <c r="I44" s="751"/>
      <c r="K44" s="1"/>
      <c r="L44" s="394"/>
      <c r="M44" s="31"/>
      <c r="N44" s="31"/>
      <c r="O44" s="31"/>
    </row>
    <row r="45" spans="1:15" ht="43.5" customHeight="1" thickBot="1">
      <c r="A45" s="749" t="s">
        <v>297</v>
      </c>
      <c r="B45" s="750"/>
      <c r="C45" s="750"/>
      <c r="D45" s="163"/>
      <c r="E45" s="204"/>
      <c r="F45" s="354" t="s">
        <v>268</v>
      </c>
      <c r="G45" s="354" t="s">
        <v>30</v>
      </c>
      <c r="H45" s="361" t="s">
        <v>287</v>
      </c>
      <c r="I45" s="361" t="s">
        <v>288</v>
      </c>
      <c r="J45" s="354"/>
      <c r="K45" s="1"/>
      <c r="L45" s="394"/>
      <c r="M45" s="31"/>
      <c r="N45" s="31"/>
      <c r="O45" s="31"/>
    </row>
    <row r="46" spans="1:15" ht="13.5" thickTop="1">
      <c r="A46" s="349"/>
      <c r="B46" s="350" t="s">
        <v>134</v>
      </c>
      <c r="C46" s="351" t="s">
        <v>262</v>
      </c>
      <c r="D46" s="163"/>
      <c r="E46" s="204"/>
      <c r="F46" s="355" t="s">
        <v>269</v>
      </c>
      <c r="G46" s="363"/>
      <c r="H46" s="364"/>
      <c r="I46" s="365"/>
      <c r="J46" s="606"/>
      <c r="K46" s="1"/>
      <c r="L46" s="394"/>
      <c r="M46" s="31"/>
      <c r="N46" s="31"/>
      <c r="O46" s="31"/>
    </row>
    <row r="47" spans="1:15" ht="15">
      <c r="A47" s="352" t="s">
        <v>263</v>
      </c>
      <c r="B47" s="16"/>
      <c r="C47" s="25"/>
      <c r="D47" s="163"/>
      <c r="E47" s="204"/>
      <c r="F47" s="352" t="s">
        <v>270</v>
      </c>
      <c r="G47" s="401">
        <f>SUMPRODUCT((C8:C20="0")*(B8:B20))</f>
        <v>0</v>
      </c>
      <c r="H47" s="399">
        <f>SUMPRODUCT((C8:C20="0")*(N8:N20))</f>
        <v>0</v>
      </c>
      <c r="I47" s="398">
        <f>SUMPRODUCT((C8:C20="0")*(O8:O20))</f>
        <v>0</v>
      </c>
      <c r="J47" s="348"/>
      <c r="K47" s="31"/>
      <c r="L47" s="31"/>
    </row>
    <row r="48" spans="1:15" ht="15">
      <c r="A48" s="352" t="s">
        <v>264</v>
      </c>
      <c r="B48" s="16"/>
      <c r="C48" s="25"/>
      <c r="D48" s="163"/>
      <c r="E48" s="204"/>
      <c r="F48" s="352" t="s">
        <v>271</v>
      </c>
      <c r="G48" s="401">
        <f>SUMPRODUCT((C8:C20="1")*(B8:B20))</f>
        <v>0</v>
      </c>
      <c r="H48" s="399">
        <f>SUMPRODUCT((C8:C20="1")*(N8:N20))</f>
        <v>0</v>
      </c>
      <c r="I48" s="398">
        <f>SUMPRODUCT((C8:C20="1")*(O8:O20))</f>
        <v>0</v>
      </c>
      <c r="J48" s="348"/>
      <c r="K48" s="31"/>
      <c r="L48" s="31"/>
      <c r="M48" s="31"/>
      <c r="N48" s="31"/>
    </row>
    <row r="49" spans="1:14" ht="15">
      <c r="A49" s="352" t="s">
        <v>265</v>
      </c>
      <c r="B49" s="16"/>
      <c r="C49" s="25"/>
      <c r="D49" s="163"/>
      <c r="E49" s="204"/>
      <c r="F49" s="352" t="s">
        <v>272</v>
      </c>
      <c r="G49" s="401">
        <f>SUMPRODUCT((C8:C20="2")*(B8:B20))</f>
        <v>0</v>
      </c>
      <c r="H49" s="399">
        <f>SUMPRODUCT((C8:C20="2")*(N8:N20))</f>
        <v>0</v>
      </c>
      <c r="I49" s="398">
        <f>SUMPRODUCT((C8:C20="2")*(O8:O20))</f>
        <v>0</v>
      </c>
      <c r="J49" s="348"/>
      <c r="K49" s="31"/>
      <c r="L49" s="31"/>
      <c r="M49" s="31"/>
      <c r="N49" s="31"/>
    </row>
    <row r="50" spans="1:14" ht="15">
      <c r="A50" s="352" t="s">
        <v>266</v>
      </c>
      <c r="B50" s="16"/>
      <c r="C50" s="25"/>
      <c r="D50" s="163"/>
      <c r="E50" s="204"/>
      <c r="F50" s="352" t="s">
        <v>273</v>
      </c>
      <c r="G50" s="401">
        <f>SUMPRODUCT((C8:C20="3")*(B8:B20))</f>
        <v>0</v>
      </c>
      <c r="H50" s="399">
        <f>SUMPRODUCT((C8:C20="3")*(N8:N20))</f>
        <v>0</v>
      </c>
      <c r="I50" s="398">
        <f>SUMPRODUCT((C8:C20="3")*(O8:O20))</f>
        <v>0</v>
      </c>
      <c r="J50" s="348"/>
      <c r="K50" s="31"/>
      <c r="L50" s="31"/>
      <c r="M50" s="31"/>
      <c r="N50" s="31"/>
    </row>
    <row r="51" spans="1:14" ht="13.5" thickBot="1">
      <c r="A51" s="352" t="s">
        <v>135</v>
      </c>
      <c r="B51" s="745"/>
      <c r="C51" s="746"/>
      <c r="D51" s="163"/>
      <c r="E51" s="204"/>
      <c r="F51" s="353" t="s">
        <v>274</v>
      </c>
      <c r="G51" s="402">
        <f>SUMPRODUCT((C8:C20="4")*(B8:B20))</f>
        <v>0</v>
      </c>
      <c r="H51" s="400">
        <f>SUMPRODUCT((C8:C20="4")*(N8:N20))</f>
        <v>0</v>
      </c>
      <c r="I51" s="397">
        <f>SUMPRODUCT((C8:C20="4")*(O8:O20))</f>
        <v>0</v>
      </c>
      <c r="J51" s="31"/>
      <c r="K51" s="31"/>
      <c r="L51" s="31"/>
      <c r="M51" s="31"/>
      <c r="N51" s="31"/>
    </row>
    <row r="52" spans="1:14" ht="27.75" customHeight="1" thickTop="1" thickBot="1">
      <c r="A52" s="353" t="s">
        <v>267</v>
      </c>
      <c r="B52" s="747"/>
      <c r="C52" s="748"/>
      <c r="D52" s="31"/>
      <c r="E52" s="31"/>
      <c r="F52" s="429"/>
      <c r="G52" s="429"/>
      <c r="H52" s="429"/>
      <c r="I52" s="429"/>
      <c r="J52" s="429"/>
      <c r="K52" s="429"/>
      <c r="L52" s="429"/>
      <c r="M52" s="429"/>
      <c r="N52" s="31"/>
    </row>
    <row r="53" spans="1:14" ht="28.5" customHeight="1" thickTop="1">
      <c r="A53" s="730" t="s">
        <v>298</v>
      </c>
      <c r="B53" s="730"/>
      <c r="C53" s="730"/>
      <c r="D53" s="730"/>
      <c r="E53" s="730"/>
      <c r="F53" s="730"/>
      <c r="G53" s="730"/>
      <c r="H53" s="730"/>
      <c r="I53" s="730"/>
      <c r="J53" s="730"/>
      <c r="K53" s="730"/>
      <c r="L53" s="31"/>
      <c r="M53" s="31"/>
      <c r="N53" s="31"/>
    </row>
    <row r="54" spans="1:14">
      <c r="A54" s="188" t="s">
        <v>136</v>
      </c>
      <c r="B54" s="31"/>
      <c r="C54" s="31"/>
      <c r="D54" s="31"/>
      <c r="E54" s="31"/>
      <c r="F54" s="31"/>
      <c r="G54" s="31"/>
      <c r="H54" s="31"/>
      <c r="I54" s="31"/>
      <c r="J54" s="31"/>
      <c r="K54" s="31"/>
      <c r="L54" s="31"/>
      <c r="M54" s="31"/>
      <c r="N54" s="31"/>
    </row>
    <row r="55" spans="1:14">
      <c r="A55" s="189" t="s">
        <v>217</v>
      </c>
      <c r="B55" s="31"/>
      <c r="C55" s="31"/>
      <c r="D55" s="31"/>
      <c r="E55" s="31"/>
      <c r="F55" s="31"/>
      <c r="G55" s="31"/>
      <c r="H55" s="31"/>
      <c r="I55" s="31"/>
      <c r="J55" s="31"/>
      <c r="K55" s="31"/>
      <c r="L55" s="31"/>
      <c r="M55" s="31"/>
      <c r="N55" s="31"/>
    </row>
    <row r="56" spans="1:14">
      <c r="A56" s="154"/>
      <c r="B56" s="31"/>
      <c r="C56" s="31"/>
      <c r="D56" s="31"/>
      <c r="E56" s="31"/>
      <c r="F56" s="31"/>
      <c r="G56" s="31"/>
      <c r="H56" s="31"/>
      <c r="I56" s="31"/>
      <c r="J56" s="31"/>
      <c r="K56" s="31"/>
      <c r="L56" s="31"/>
      <c r="M56" s="31"/>
      <c r="N56" s="31"/>
    </row>
    <row r="57" spans="1:14">
      <c r="A57" s="154"/>
      <c r="B57" s="31"/>
      <c r="C57" s="31"/>
      <c r="D57" s="31"/>
      <c r="E57" s="31"/>
      <c r="F57" s="31"/>
      <c r="G57" s="31"/>
      <c r="H57" s="31"/>
      <c r="I57" s="31"/>
      <c r="J57" s="31"/>
      <c r="K57" s="31"/>
      <c r="L57" s="31"/>
      <c r="M57" s="31"/>
      <c r="N57" s="31"/>
    </row>
    <row r="58" spans="1:14">
      <c r="A58" s="154"/>
      <c r="B58" s="31"/>
      <c r="C58" s="31"/>
      <c r="D58" s="31"/>
      <c r="E58" s="31"/>
      <c r="F58" s="31"/>
      <c r="G58" s="31"/>
      <c r="H58" s="31"/>
      <c r="I58" s="31"/>
      <c r="J58" s="31"/>
      <c r="K58" s="31"/>
      <c r="L58" s="31"/>
      <c r="M58" s="31"/>
      <c r="N58" s="31"/>
    </row>
    <row r="59" spans="1:14">
      <c r="A59" s="154"/>
      <c r="B59" s="31"/>
      <c r="C59" s="31"/>
      <c r="D59" s="31"/>
      <c r="E59" s="31"/>
      <c r="F59" s="31"/>
      <c r="G59" s="31"/>
      <c r="H59" s="31"/>
      <c r="I59" s="31"/>
      <c r="J59" s="31"/>
      <c r="K59" s="31"/>
      <c r="L59" s="31"/>
      <c r="M59" s="31"/>
      <c r="N59" s="31"/>
    </row>
    <row r="60" spans="1:14">
      <c r="A60" s="154"/>
      <c r="B60" s="31"/>
      <c r="C60" s="31"/>
      <c r="D60" s="31"/>
      <c r="E60" s="31"/>
      <c r="F60" s="31"/>
      <c r="G60" s="31"/>
      <c r="H60" s="31"/>
      <c r="I60" s="31"/>
      <c r="J60" s="31"/>
      <c r="K60" s="31"/>
      <c r="L60" s="31"/>
      <c r="M60" s="31"/>
      <c r="N60" s="31"/>
    </row>
    <row r="61" spans="1:14">
      <c r="A61" s="154"/>
      <c r="B61" s="31"/>
      <c r="C61" s="31"/>
      <c r="D61" s="31"/>
      <c r="E61" s="31"/>
      <c r="F61" s="31"/>
      <c r="G61" s="31"/>
      <c r="H61" s="31"/>
      <c r="I61" s="31"/>
      <c r="J61" s="31"/>
      <c r="K61" s="31"/>
      <c r="L61" s="31"/>
      <c r="M61" s="31"/>
      <c r="N61" s="31"/>
    </row>
    <row r="62" spans="1:14">
      <c r="A62" s="154"/>
      <c r="B62" s="31"/>
      <c r="C62" s="31"/>
      <c r="D62" s="31"/>
      <c r="E62" s="31"/>
      <c r="F62" s="31"/>
      <c r="G62" s="31"/>
      <c r="H62" s="31"/>
      <c r="I62" s="31"/>
      <c r="J62" s="31"/>
      <c r="K62" s="31"/>
      <c r="L62" s="31"/>
      <c r="M62" s="31"/>
      <c r="N62" s="31"/>
    </row>
    <row r="63" spans="1:14">
      <c r="A63" s="154"/>
      <c r="B63" s="31"/>
      <c r="C63" s="31"/>
      <c r="D63" s="31"/>
      <c r="E63" s="31"/>
      <c r="F63" s="31"/>
      <c r="G63" s="31"/>
      <c r="H63" s="31"/>
      <c r="I63" s="31"/>
      <c r="J63" s="31"/>
      <c r="K63" s="31"/>
      <c r="L63" s="31"/>
      <c r="M63" s="31"/>
      <c r="N63" s="31"/>
    </row>
    <row r="64" spans="1:14">
      <c r="A64" s="154"/>
      <c r="B64" s="31"/>
      <c r="C64" s="31"/>
      <c r="D64" s="31"/>
      <c r="E64" s="31"/>
      <c r="F64" s="31"/>
      <c r="G64" s="31"/>
      <c r="H64" s="31"/>
      <c r="I64" s="31"/>
      <c r="J64" s="31"/>
      <c r="K64" s="31"/>
      <c r="L64" s="31"/>
      <c r="M64" s="31"/>
      <c r="N64" s="31"/>
    </row>
    <row r="65" spans="1:14">
      <c r="A65" s="154"/>
      <c r="B65" s="31"/>
      <c r="C65" s="31"/>
      <c r="D65" s="31"/>
      <c r="E65" s="31"/>
      <c r="F65" s="31"/>
      <c r="G65" s="31"/>
      <c r="H65" s="31"/>
      <c r="I65" s="31"/>
      <c r="J65" s="31"/>
      <c r="K65" s="31"/>
      <c r="L65" s="31"/>
      <c r="M65" s="31"/>
      <c r="N65" s="31"/>
    </row>
    <row r="66" spans="1:14">
      <c r="A66" s="154"/>
      <c r="B66" s="31"/>
      <c r="C66" s="31"/>
      <c r="D66" s="31"/>
      <c r="E66" s="31"/>
      <c r="F66" s="31"/>
      <c r="G66" s="31"/>
      <c r="H66" s="31"/>
      <c r="I66" s="31"/>
      <c r="J66" s="31"/>
      <c r="K66" s="31"/>
      <c r="L66" s="31"/>
      <c r="M66" s="31"/>
      <c r="N66" s="31"/>
    </row>
    <row r="67" spans="1:14">
      <c r="A67" s="154"/>
      <c r="B67" s="31"/>
      <c r="C67" s="31"/>
      <c r="D67" s="31"/>
      <c r="E67" s="31"/>
      <c r="F67" s="31"/>
      <c r="G67" s="31"/>
      <c r="H67" s="31"/>
      <c r="I67" s="31"/>
      <c r="J67" s="31"/>
      <c r="K67" s="31"/>
      <c r="L67" s="31"/>
      <c r="M67" s="31"/>
      <c r="N67" s="31"/>
    </row>
    <row r="68" spans="1:14">
      <c r="A68" s="154"/>
      <c r="B68" s="31"/>
      <c r="C68" s="31"/>
      <c r="D68" s="31"/>
      <c r="E68" s="31"/>
      <c r="F68" s="31"/>
      <c r="G68" s="31"/>
      <c r="H68" s="31"/>
      <c r="I68" s="31"/>
      <c r="J68" s="31"/>
      <c r="K68" s="31"/>
      <c r="L68" s="31"/>
      <c r="M68" s="31"/>
      <c r="N68" s="31"/>
    </row>
    <row r="69" spans="1:14">
      <c r="A69" s="154"/>
      <c r="B69" s="31"/>
      <c r="C69" s="31"/>
      <c r="D69" s="31"/>
      <c r="E69" s="31"/>
      <c r="F69" s="31"/>
      <c r="G69" s="31"/>
      <c r="H69" s="31"/>
      <c r="I69" s="31"/>
      <c r="J69" s="31"/>
      <c r="K69" s="31"/>
      <c r="L69" s="31"/>
      <c r="M69" s="31"/>
      <c r="N69" s="31"/>
    </row>
    <row r="70" spans="1:14">
      <c r="A70" s="154"/>
      <c r="B70" s="31"/>
      <c r="C70" s="31"/>
      <c r="D70" s="31"/>
      <c r="E70" s="31"/>
      <c r="F70" s="31"/>
      <c r="G70" s="31"/>
      <c r="H70" s="31"/>
      <c r="I70" s="31"/>
      <c r="J70" s="31"/>
      <c r="K70" s="31"/>
      <c r="L70" s="31"/>
      <c r="M70" s="31"/>
      <c r="N70" s="31"/>
    </row>
    <row r="71" spans="1:14">
      <c r="A71" s="154"/>
      <c r="B71" s="31"/>
      <c r="C71" s="31"/>
      <c r="D71" s="31"/>
      <c r="E71" s="31"/>
      <c r="F71" s="31"/>
      <c r="G71" s="31"/>
      <c r="H71" s="31"/>
      <c r="I71" s="31"/>
      <c r="J71" s="31"/>
      <c r="K71" s="31"/>
      <c r="L71" s="31"/>
      <c r="M71" s="31"/>
      <c r="N71" s="31"/>
    </row>
    <row r="72" spans="1:14">
      <c r="A72" s="154"/>
      <c r="B72" s="31"/>
      <c r="C72" s="31"/>
      <c r="D72" s="31"/>
      <c r="E72" s="31"/>
      <c r="F72" s="31"/>
      <c r="G72" s="31"/>
      <c r="H72" s="31"/>
      <c r="I72" s="31"/>
      <c r="J72" s="31"/>
      <c r="K72" s="31"/>
      <c r="L72" s="31"/>
      <c r="M72" s="31"/>
      <c r="N72" s="31"/>
    </row>
    <row r="73" spans="1:14">
      <c r="A73" s="154"/>
      <c r="B73" s="31"/>
      <c r="C73" s="31"/>
      <c r="D73" s="31"/>
      <c r="E73" s="31"/>
      <c r="F73" s="31"/>
      <c r="G73" s="31"/>
      <c r="H73" s="31"/>
      <c r="I73" s="31"/>
      <c r="J73" s="31"/>
      <c r="K73" s="31"/>
      <c r="L73" s="31"/>
      <c r="M73" s="31"/>
      <c r="N73" s="31"/>
    </row>
    <row r="74" spans="1:14">
      <c r="A74" s="154"/>
      <c r="B74" s="31"/>
      <c r="C74" s="31"/>
      <c r="D74" s="31"/>
      <c r="E74" s="31"/>
      <c r="F74" s="31"/>
      <c r="G74" s="31"/>
      <c r="H74" s="31"/>
      <c r="I74" s="31"/>
      <c r="J74" s="31"/>
      <c r="K74" s="31"/>
      <c r="L74" s="31"/>
      <c r="M74" s="31"/>
      <c r="N74" s="31"/>
    </row>
    <row r="75" spans="1:14">
      <c r="A75" s="154"/>
      <c r="B75" s="31"/>
      <c r="C75" s="31"/>
      <c r="D75" s="31"/>
      <c r="E75" s="31"/>
      <c r="F75" s="31"/>
      <c r="G75" s="31"/>
      <c r="H75" s="31"/>
      <c r="I75" s="31"/>
      <c r="J75" s="31"/>
      <c r="K75" s="31"/>
      <c r="L75" s="31"/>
      <c r="M75" s="31"/>
      <c r="N75" s="31"/>
    </row>
    <row r="76" spans="1:14">
      <c r="A76" s="154"/>
      <c r="B76" s="31"/>
      <c r="C76" s="31"/>
      <c r="D76" s="31"/>
      <c r="E76" s="31"/>
      <c r="F76" s="31"/>
      <c r="G76" s="31"/>
      <c r="H76" s="31"/>
      <c r="I76" s="31"/>
      <c r="J76" s="31"/>
      <c r="K76" s="31"/>
      <c r="L76" s="31"/>
      <c r="M76" s="31"/>
      <c r="N76" s="31"/>
    </row>
    <row r="77" spans="1:14">
      <c r="A77" s="154"/>
      <c r="B77" s="31"/>
      <c r="C77" s="31"/>
      <c r="D77" s="31"/>
      <c r="E77" s="31"/>
      <c r="F77" s="31"/>
      <c r="G77" s="31"/>
      <c r="H77" s="31"/>
      <c r="I77" s="31"/>
      <c r="J77" s="31"/>
      <c r="K77" s="31"/>
      <c r="L77" s="31"/>
      <c r="M77" s="31"/>
      <c r="N77" s="31"/>
    </row>
    <row r="78" spans="1:14">
      <c r="A78" s="154"/>
      <c r="B78" s="31"/>
      <c r="C78" s="31"/>
      <c r="D78" s="31"/>
      <c r="E78" s="31"/>
      <c r="F78" s="31"/>
      <c r="G78" s="31"/>
      <c r="H78" s="31"/>
      <c r="I78" s="31"/>
      <c r="J78" s="31"/>
      <c r="K78" s="31"/>
      <c r="L78" s="31"/>
      <c r="M78" s="31"/>
      <c r="N78" s="31"/>
    </row>
    <row r="79" spans="1:14">
      <c r="A79" s="154"/>
      <c r="B79" s="31"/>
      <c r="C79" s="31"/>
      <c r="D79" s="31"/>
      <c r="E79" s="31"/>
      <c r="F79" s="31"/>
      <c r="G79" s="31"/>
      <c r="H79" s="31"/>
      <c r="I79" s="31"/>
      <c r="J79" s="31"/>
      <c r="K79" s="31"/>
      <c r="L79" s="31"/>
      <c r="M79" s="31"/>
      <c r="N79" s="31"/>
    </row>
    <row r="80" spans="1:14">
      <c r="A80" s="154"/>
      <c r="B80" s="31"/>
      <c r="C80" s="31"/>
      <c r="D80" s="31"/>
      <c r="E80" s="31"/>
      <c r="F80" s="31"/>
      <c r="G80" s="31"/>
      <c r="H80" s="31"/>
      <c r="I80" s="31"/>
      <c r="J80" s="31"/>
      <c r="K80" s="31"/>
      <c r="L80" s="31"/>
      <c r="M80" s="31"/>
      <c r="N80" s="31"/>
    </row>
    <row r="81" spans="1:14">
      <c r="A81" s="154"/>
      <c r="B81" s="31"/>
      <c r="C81" s="31"/>
      <c r="D81" s="31"/>
      <c r="E81" s="31"/>
      <c r="F81" s="31"/>
      <c r="G81" s="31"/>
      <c r="H81" s="31"/>
      <c r="I81" s="31"/>
      <c r="J81" s="31"/>
      <c r="K81" s="31"/>
      <c r="L81" s="31"/>
      <c r="M81" s="31"/>
      <c r="N81" s="31"/>
    </row>
    <row r="82" spans="1:14">
      <c r="A82" s="154"/>
      <c r="B82" s="31"/>
      <c r="C82" s="31"/>
      <c r="D82" s="31"/>
      <c r="E82" s="31"/>
      <c r="F82" s="31"/>
      <c r="G82" s="31"/>
      <c r="H82" s="31"/>
      <c r="I82" s="31"/>
      <c r="J82" s="31"/>
      <c r="K82" s="31"/>
      <c r="L82" s="31"/>
      <c r="M82" s="31"/>
      <c r="N82" s="31"/>
    </row>
    <row r="83" spans="1:14">
      <c r="A83" s="154"/>
      <c r="B83" s="31"/>
      <c r="C83" s="31"/>
      <c r="D83" s="31"/>
      <c r="E83" s="31"/>
      <c r="F83" s="31"/>
      <c r="G83" s="31"/>
      <c r="H83" s="31"/>
      <c r="I83" s="31"/>
      <c r="J83" s="31"/>
      <c r="K83" s="31"/>
      <c r="L83" s="31"/>
      <c r="M83" s="31"/>
      <c r="N83" s="31"/>
    </row>
    <row r="84" spans="1:14">
      <c r="A84" s="154"/>
      <c r="B84" s="31"/>
      <c r="C84" s="31"/>
      <c r="D84" s="31"/>
      <c r="E84" s="31"/>
      <c r="F84" s="31"/>
      <c r="G84" s="31"/>
      <c r="H84" s="31"/>
      <c r="I84" s="31"/>
      <c r="J84" s="31"/>
      <c r="K84" s="31"/>
      <c r="L84" s="31"/>
      <c r="M84" s="31"/>
      <c r="N84" s="31"/>
    </row>
    <row r="85" spans="1:14">
      <c r="A85" s="154"/>
      <c r="B85" s="31"/>
      <c r="C85" s="31"/>
      <c r="D85" s="31"/>
      <c r="E85" s="31"/>
      <c r="F85" s="31"/>
      <c r="G85" s="31"/>
      <c r="H85" s="31"/>
      <c r="I85" s="31"/>
      <c r="J85" s="31"/>
      <c r="K85" s="31"/>
      <c r="L85" s="31"/>
      <c r="M85" s="31"/>
      <c r="N85" s="31"/>
    </row>
    <row r="86" spans="1:14">
      <c r="A86" s="154"/>
      <c r="B86" s="31"/>
      <c r="C86" s="31"/>
      <c r="D86" s="31"/>
      <c r="E86" s="31"/>
      <c r="F86" s="31"/>
      <c r="G86" s="31"/>
      <c r="H86" s="31"/>
      <c r="I86" s="31"/>
      <c r="J86" s="31"/>
      <c r="K86" s="31"/>
      <c r="L86" s="31"/>
      <c r="M86" s="31"/>
      <c r="N86" s="31"/>
    </row>
    <row r="87" spans="1:14">
      <c r="A87" s="154"/>
      <c r="B87" s="31"/>
      <c r="C87" s="31"/>
      <c r="D87" s="31"/>
      <c r="E87" s="31"/>
      <c r="F87" s="31"/>
      <c r="G87" s="31"/>
      <c r="H87" s="31"/>
      <c r="I87" s="31"/>
      <c r="J87" s="31"/>
      <c r="K87" s="31"/>
      <c r="L87" s="31"/>
      <c r="M87" s="31"/>
      <c r="N87" s="31"/>
    </row>
    <row r="88" spans="1:14">
      <c r="A88" s="154"/>
      <c r="B88" s="31"/>
      <c r="C88" s="31"/>
      <c r="D88" s="31"/>
      <c r="E88" s="31"/>
      <c r="F88" s="31"/>
      <c r="G88" s="31"/>
      <c r="H88" s="31"/>
      <c r="I88" s="31"/>
      <c r="J88" s="31"/>
      <c r="K88" s="31"/>
      <c r="L88" s="31"/>
      <c r="M88" s="31"/>
      <c r="N88" s="31"/>
    </row>
    <row r="89" spans="1:14">
      <c r="A89" s="154"/>
      <c r="B89" s="31"/>
      <c r="C89" s="31"/>
      <c r="D89" s="31"/>
      <c r="E89" s="31"/>
      <c r="F89" s="31"/>
      <c r="G89" s="31"/>
      <c r="H89" s="31"/>
      <c r="I89" s="31"/>
      <c r="J89" s="31"/>
      <c r="K89" s="31"/>
      <c r="L89" s="31"/>
      <c r="M89" s="31"/>
      <c r="N89" s="31"/>
    </row>
    <row r="90" spans="1:14">
      <c r="A90" s="154"/>
      <c r="B90" s="31"/>
      <c r="C90" s="31"/>
      <c r="D90" s="31"/>
      <c r="E90" s="31"/>
      <c r="F90" s="31"/>
      <c r="G90" s="31"/>
      <c r="H90" s="31"/>
      <c r="I90" s="31"/>
      <c r="J90" s="31"/>
      <c r="K90" s="31"/>
      <c r="L90" s="31"/>
      <c r="M90" s="31"/>
      <c r="N90" s="31"/>
    </row>
    <row r="91" spans="1:14">
      <c r="A91" s="154"/>
      <c r="B91" s="31"/>
      <c r="C91" s="31"/>
      <c r="D91" s="31"/>
      <c r="E91" s="31"/>
      <c r="F91" s="31"/>
      <c r="G91" s="31"/>
      <c r="H91" s="31"/>
      <c r="I91" s="31"/>
      <c r="J91" s="31"/>
      <c r="K91" s="31"/>
      <c r="L91" s="31"/>
      <c r="M91" s="31"/>
      <c r="N91" s="31"/>
    </row>
    <row r="92" spans="1:14">
      <c r="A92" s="154"/>
      <c r="B92" s="31"/>
      <c r="C92" s="31"/>
      <c r="D92" s="31"/>
      <c r="E92" s="31"/>
      <c r="F92" s="31"/>
      <c r="G92" s="31"/>
      <c r="H92" s="31"/>
      <c r="I92" s="31"/>
      <c r="J92" s="31"/>
      <c r="K92" s="31"/>
      <c r="L92" s="31"/>
      <c r="M92" s="31"/>
      <c r="N92" s="31"/>
    </row>
    <row r="93" spans="1:14">
      <c r="A93" s="154"/>
      <c r="B93" s="31"/>
      <c r="C93" s="31"/>
      <c r="D93" s="31"/>
      <c r="E93" s="31"/>
      <c r="F93" s="31"/>
      <c r="G93" s="31"/>
      <c r="H93" s="31"/>
      <c r="I93" s="31"/>
      <c r="J93" s="31"/>
      <c r="K93" s="31"/>
      <c r="L93" s="31"/>
      <c r="M93" s="31"/>
      <c r="N93" s="31"/>
    </row>
    <row r="94" spans="1:14">
      <c r="A94" s="154"/>
      <c r="B94" s="31"/>
      <c r="C94" s="31"/>
      <c r="D94" s="31"/>
      <c r="E94" s="31"/>
      <c r="F94" s="31"/>
      <c r="G94" s="31"/>
      <c r="H94" s="31"/>
      <c r="I94" s="31"/>
      <c r="J94" s="31"/>
      <c r="K94" s="31"/>
      <c r="L94" s="31"/>
      <c r="M94" s="31"/>
      <c r="N94" s="31"/>
    </row>
    <row r="95" spans="1:14">
      <c r="A95" s="154"/>
      <c r="B95" s="31"/>
      <c r="C95" s="31"/>
      <c r="D95" s="31"/>
      <c r="E95" s="31"/>
      <c r="F95" s="31"/>
      <c r="G95" s="31"/>
      <c r="H95" s="31"/>
      <c r="I95" s="31"/>
      <c r="J95" s="31"/>
      <c r="K95" s="31"/>
      <c r="L95" s="31"/>
      <c r="M95" s="31"/>
      <c r="N95" s="31"/>
    </row>
    <row r="96" spans="1:14">
      <c r="A96" s="154"/>
      <c r="B96" s="31"/>
      <c r="C96" s="31"/>
      <c r="D96" s="31"/>
      <c r="E96" s="31"/>
      <c r="F96" s="31"/>
      <c r="G96" s="31"/>
      <c r="H96" s="31"/>
      <c r="I96" s="31"/>
      <c r="J96" s="31"/>
      <c r="K96" s="31"/>
      <c r="L96" s="31"/>
      <c r="M96" s="31"/>
      <c r="N96" s="31"/>
    </row>
    <row r="97" spans="1:14">
      <c r="A97" s="154"/>
      <c r="B97" s="31"/>
      <c r="C97" s="31"/>
      <c r="D97" s="31"/>
      <c r="E97" s="31"/>
      <c r="F97" s="31"/>
      <c r="G97" s="31"/>
      <c r="H97" s="31"/>
      <c r="I97" s="31"/>
      <c r="J97" s="31"/>
      <c r="K97" s="31"/>
      <c r="L97" s="31"/>
      <c r="M97" s="31"/>
      <c r="N97" s="31"/>
    </row>
    <row r="98" spans="1:14">
      <c r="A98" s="154"/>
      <c r="B98" s="31"/>
      <c r="C98" s="31"/>
      <c r="D98" s="31"/>
      <c r="E98" s="31"/>
      <c r="F98" s="31"/>
      <c r="G98" s="31"/>
      <c r="H98" s="31"/>
      <c r="I98" s="31"/>
      <c r="J98" s="31"/>
      <c r="K98" s="31"/>
      <c r="L98" s="31"/>
      <c r="M98" s="31"/>
      <c r="N98" s="31"/>
    </row>
    <row r="99" spans="1:14">
      <c r="A99" s="154"/>
      <c r="B99" s="31"/>
      <c r="C99" s="31"/>
      <c r="D99" s="31"/>
      <c r="E99" s="31"/>
      <c r="F99" s="31"/>
      <c r="G99" s="31"/>
      <c r="H99" s="31"/>
      <c r="I99" s="31"/>
      <c r="J99" s="31"/>
      <c r="K99" s="31"/>
      <c r="L99" s="31"/>
      <c r="M99" s="31"/>
      <c r="N99" s="31"/>
    </row>
    <row r="100" spans="1:14">
      <c r="A100" s="154"/>
      <c r="B100" s="31"/>
      <c r="C100" s="31"/>
      <c r="D100" s="31"/>
      <c r="E100" s="31"/>
      <c r="F100" s="31"/>
      <c r="G100" s="31"/>
      <c r="H100" s="31"/>
      <c r="I100" s="31"/>
      <c r="J100" s="31"/>
      <c r="K100" s="31"/>
      <c r="L100" s="31"/>
      <c r="M100" s="31"/>
      <c r="N100" s="31"/>
    </row>
    <row r="101" spans="1:14">
      <c r="A101" s="154"/>
      <c r="B101" s="31"/>
      <c r="C101" s="31"/>
      <c r="D101" s="31"/>
      <c r="E101" s="31"/>
      <c r="F101" s="31"/>
      <c r="G101" s="31"/>
      <c r="H101" s="31"/>
      <c r="I101" s="31"/>
      <c r="J101" s="31"/>
      <c r="K101" s="31"/>
      <c r="L101" s="31"/>
      <c r="M101" s="31"/>
      <c r="N101" s="31"/>
    </row>
    <row r="102" spans="1:14">
      <c r="A102" s="154"/>
      <c r="B102" s="31"/>
      <c r="C102" s="31"/>
      <c r="D102" s="31"/>
      <c r="E102" s="31"/>
      <c r="F102" s="3"/>
      <c r="G102" s="3"/>
      <c r="H102" s="3"/>
      <c r="I102" s="3"/>
      <c r="J102" s="3"/>
      <c r="K102" s="3"/>
      <c r="L102" s="3"/>
      <c r="M102" s="3"/>
      <c r="N102" s="3"/>
    </row>
    <row r="103" spans="1:14">
      <c r="A103" s="154"/>
      <c r="B103" s="3"/>
      <c r="C103" s="3"/>
      <c r="D103" s="3"/>
      <c r="E103" s="3"/>
      <c r="F103" s="3"/>
      <c r="G103" s="3"/>
      <c r="H103" s="3"/>
      <c r="I103" s="3"/>
      <c r="J103" s="3"/>
      <c r="K103" s="3"/>
      <c r="L103" s="3"/>
      <c r="M103" s="3"/>
      <c r="N103" s="3"/>
    </row>
    <row r="104" spans="1:14">
      <c r="A104" s="154"/>
      <c r="B104" s="3"/>
      <c r="C104" s="3"/>
      <c r="D104" s="3"/>
      <c r="E104" s="3"/>
      <c r="F104" s="3"/>
      <c r="G104" s="3"/>
      <c r="H104" s="3"/>
      <c r="I104" s="3"/>
      <c r="J104" s="3"/>
      <c r="K104" s="3"/>
      <c r="L104" s="3"/>
      <c r="M104" s="3"/>
      <c r="N104" s="3"/>
    </row>
    <row r="105" spans="1:14">
      <c r="A105" s="3"/>
      <c r="B105" s="3"/>
      <c r="C105" s="3"/>
      <c r="D105" s="3"/>
      <c r="E105" s="3"/>
      <c r="F105" s="3"/>
      <c r="G105" s="3"/>
      <c r="H105" s="3"/>
      <c r="I105" s="3"/>
      <c r="J105" s="3"/>
      <c r="K105" s="3"/>
      <c r="L105" s="3"/>
      <c r="M105" s="3"/>
      <c r="N105" s="3"/>
    </row>
    <row r="106" spans="1:14">
      <c r="A106" s="3"/>
      <c r="B106" s="3"/>
      <c r="C106" s="3"/>
      <c r="D106" s="3"/>
      <c r="E106" s="3"/>
      <c r="F106" s="3"/>
      <c r="G106" s="3"/>
      <c r="H106" s="3"/>
      <c r="I106" s="3"/>
      <c r="J106" s="3"/>
      <c r="K106" s="3"/>
      <c r="L106" s="3"/>
      <c r="M106" s="3"/>
      <c r="N106" s="3"/>
    </row>
    <row r="107" spans="1:14">
      <c r="A107" s="3"/>
      <c r="B107" s="3"/>
      <c r="C107" s="3"/>
      <c r="D107" s="3"/>
      <c r="E107" s="3"/>
      <c r="F107" s="3"/>
      <c r="G107" s="3"/>
      <c r="H107" s="3"/>
      <c r="I107" s="3"/>
      <c r="J107" s="3"/>
      <c r="K107" s="3"/>
      <c r="L107" s="3"/>
      <c r="M107" s="3"/>
      <c r="N107" s="3"/>
    </row>
    <row r="108" spans="1:14">
      <c r="A108" s="3"/>
      <c r="B108" s="3"/>
      <c r="C108" s="3"/>
      <c r="D108" s="3"/>
      <c r="E108" s="3"/>
      <c r="F108" s="3"/>
      <c r="G108" s="3"/>
      <c r="H108" s="3"/>
      <c r="I108" s="3"/>
      <c r="J108" s="3"/>
      <c r="K108" s="3"/>
      <c r="L108" s="3"/>
      <c r="M108" s="3"/>
      <c r="N108" s="3"/>
    </row>
    <row r="109" spans="1:14">
      <c r="A109" s="3"/>
      <c r="B109" s="3"/>
      <c r="C109" s="3"/>
      <c r="D109" s="3"/>
      <c r="E109" s="3"/>
      <c r="F109" s="3"/>
      <c r="G109" s="3"/>
      <c r="H109" s="3"/>
      <c r="I109" s="3"/>
      <c r="J109" s="3"/>
      <c r="K109" s="3"/>
      <c r="L109" s="3"/>
      <c r="M109" s="3"/>
      <c r="N109" s="3"/>
    </row>
    <row r="110" spans="1:14">
      <c r="A110" s="3"/>
      <c r="B110" s="3"/>
      <c r="C110" s="3"/>
      <c r="D110" s="3"/>
      <c r="E110" s="3"/>
      <c r="F110" s="3"/>
      <c r="G110" s="3"/>
      <c r="H110" s="3"/>
      <c r="I110" s="3"/>
      <c r="J110" s="3"/>
      <c r="K110" s="3"/>
      <c r="L110" s="3"/>
      <c r="M110" s="3"/>
      <c r="N110" s="3"/>
    </row>
    <row r="111" spans="1:14">
      <c r="A111" s="3"/>
      <c r="B111" s="3"/>
      <c r="C111" s="3"/>
      <c r="D111" s="3"/>
      <c r="E111" s="3"/>
      <c r="F111" s="3"/>
      <c r="G111" s="3"/>
      <c r="H111" s="3"/>
      <c r="I111" s="3"/>
      <c r="J111" s="3"/>
      <c r="K111" s="3"/>
      <c r="L111" s="3"/>
      <c r="M111" s="3"/>
      <c r="N111" s="3"/>
    </row>
    <row r="112" spans="1:14">
      <c r="A112" s="3"/>
      <c r="B112" s="3"/>
      <c r="C112" s="3"/>
      <c r="D112" s="3"/>
      <c r="E112" s="3"/>
      <c r="F112" s="3"/>
      <c r="G112" s="3"/>
      <c r="H112" s="3"/>
      <c r="I112" s="3"/>
      <c r="J112" s="3"/>
      <c r="K112" s="3"/>
      <c r="L112" s="3"/>
      <c r="M112" s="3"/>
      <c r="N112" s="3"/>
    </row>
    <row r="113" spans="1:14">
      <c r="A113" s="3"/>
      <c r="B113" s="3"/>
      <c r="C113" s="3"/>
      <c r="D113" s="3"/>
      <c r="E113" s="3"/>
      <c r="F113" s="3"/>
      <c r="G113" s="3"/>
      <c r="H113" s="3"/>
      <c r="I113" s="3"/>
      <c r="J113" s="3"/>
      <c r="K113" s="3"/>
      <c r="L113" s="3"/>
      <c r="M113" s="3"/>
      <c r="N113" s="3"/>
    </row>
    <row r="114" spans="1:14">
      <c r="A114" s="3"/>
      <c r="B114" s="3"/>
      <c r="C114" s="3"/>
      <c r="D114" s="3"/>
      <c r="E114" s="3"/>
      <c r="F114" s="3"/>
      <c r="G114" s="3"/>
      <c r="H114" s="3"/>
      <c r="I114" s="3"/>
      <c r="J114" s="3"/>
      <c r="K114" s="3"/>
      <c r="L114" s="3"/>
      <c r="M114" s="3"/>
      <c r="N114" s="3"/>
    </row>
    <row r="115" spans="1:14">
      <c r="A115" s="3"/>
      <c r="B115" s="3"/>
      <c r="C115" s="3"/>
      <c r="D115" s="3"/>
      <c r="E115" s="3"/>
      <c r="F115" s="3"/>
      <c r="G115" s="3"/>
      <c r="H115" s="3"/>
      <c r="I115" s="3"/>
      <c r="J115" s="3"/>
      <c r="K115" s="3"/>
      <c r="L115" s="3"/>
      <c r="M115" s="3"/>
      <c r="N115" s="3"/>
    </row>
    <row r="116" spans="1:14">
      <c r="A116" s="3"/>
      <c r="B116" s="3"/>
      <c r="C116" s="3"/>
      <c r="D116" s="3"/>
      <c r="E116" s="3"/>
      <c r="F116" s="3"/>
      <c r="G116" s="3"/>
      <c r="H116" s="3"/>
      <c r="I116" s="3"/>
      <c r="J116" s="3"/>
      <c r="K116" s="3"/>
      <c r="L116" s="3"/>
      <c r="M116" s="3"/>
      <c r="N116" s="3"/>
    </row>
    <row r="117" spans="1:14">
      <c r="A117" s="3"/>
      <c r="B117" s="3"/>
      <c r="C117" s="3"/>
      <c r="D117" s="3"/>
      <c r="E117" s="3"/>
      <c r="F117" s="3"/>
      <c r="G117" s="3"/>
      <c r="H117" s="3"/>
      <c r="I117" s="3"/>
      <c r="J117" s="3"/>
      <c r="K117" s="3"/>
      <c r="L117" s="3"/>
      <c r="M117" s="3"/>
      <c r="N117" s="3"/>
    </row>
    <row r="118" spans="1:14">
      <c r="A118" s="3"/>
      <c r="B118" s="3"/>
      <c r="C118" s="3"/>
      <c r="D118" s="3"/>
      <c r="E118" s="3"/>
      <c r="F118" s="3"/>
      <c r="G118" s="3"/>
      <c r="H118" s="3"/>
      <c r="I118" s="3"/>
      <c r="J118" s="3"/>
      <c r="K118" s="3"/>
      <c r="L118" s="3"/>
      <c r="M118" s="3"/>
      <c r="N118" s="3"/>
    </row>
    <row r="119" spans="1:14">
      <c r="A119" s="3"/>
      <c r="B119" s="3"/>
      <c r="C119" s="3"/>
      <c r="D119" s="3"/>
      <c r="E119" s="3"/>
      <c r="F119" s="3"/>
      <c r="G119" s="3"/>
      <c r="H119" s="3"/>
      <c r="I119" s="3"/>
      <c r="J119" s="3"/>
      <c r="K119" s="3"/>
      <c r="L119" s="3"/>
      <c r="M119" s="3"/>
      <c r="N119" s="3"/>
    </row>
    <row r="120" spans="1:14">
      <c r="A120" s="3"/>
      <c r="B120" s="3"/>
      <c r="C120" s="3"/>
      <c r="D120" s="3"/>
      <c r="E120" s="3"/>
      <c r="F120" s="3"/>
      <c r="G120" s="3"/>
      <c r="H120" s="3"/>
      <c r="I120" s="3"/>
      <c r="J120" s="3"/>
      <c r="K120" s="3"/>
      <c r="L120" s="3"/>
      <c r="M120" s="3"/>
      <c r="N120" s="3"/>
    </row>
    <row r="121" spans="1:14">
      <c r="A121" s="3"/>
      <c r="B121" s="3"/>
      <c r="C121" s="3"/>
      <c r="D121" s="3"/>
      <c r="E121" s="3"/>
      <c r="F121" s="3"/>
      <c r="G121" s="3"/>
      <c r="H121" s="3"/>
      <c r="I121" s="3"/>
      <c r="J121" s="3"/>
      <c r="K121" s="3"/>
      <c r="L121" s="3"/>
      <c r="M121" s="3"/>
      <c r="N121" s="3"/>
    </row>
    <row r="122" spans="1:14">
      <c r="A122" s="3"/>
      <c r="B122" s="3"/>
      <c r="C122" s="3"/>
      <c r="D122" s="3"/>
      <c r="E122" s="3"/>
      <c r="F122" s="3"/>
      <c r="G122" s="3"/>
      <c r="H122" s="3"/>
      <c r="I122" s="3"/>
      <c r="J122" s="3"/>
      <c r="K122" s="3"/>
      <c r="L122" s="3"/>
      <c r="M122" s="3"/>
      <c r="N122" s="3"/>
    </row>
    <row r="123" spans="1:14">
      <c r="A123" s="3"/>
      <c r="B123" s="3"/>
      <c r="C123" s="3"/>
      <c r="D123" s="3"/>
      <c r="E123" s="3"/>
      <c r="F123" s="3"/>
      <c r="G123" s="3"/>
      <c r="H123" s="3"/>
      <c r="I123" s="3"/>
      <c r="J123" s="3"/>
      <c r="K123" s="3"/>
      <c r="L123" s="3"/>
      <c r="M123" s="3"/>
      <c r="N123" s="3"/>
    </row>
    <row r="124" spans="1:14">
      <c r="A124" s="3"/>
      <c r="B124" s="3"/>
      <c r="C124" s="3"/>
      <c r="D124" s="3"/>
      <c r="E124" s="3"/>
      <c r="F124" s="3"/>
      <c r="G124" s="3"/>
      <c r="H124" s="3"/>
      <c r="I124" s="3"/>
      <c r="J124" s="3"/>
      <c r="K124" s="3"/>
      <c r="L124" s="3"/>
      <c r="M124" s="3"/>
      <c r="N124" s="3"/>
    </row>
    <row r="125" spans="1:14">
      <c r="A125" s="3"/>
      <c r="B125" s="3"/>
      <c r="C125" s="3"/>
      <c r="D125" s="3"/>
      <c r="E125" s="3"/>
      <c r="F125" s="3"/>
      <c r="G125" s="3"/>
      <c r="H125" s="3"/>
      <c r="I125" s="3"/>
      <c r="J125" s="3"/>
      <c r="K125" s="3"/>
      <c r="L125" s="3"/>
      <c r="M125" s="3"/>
      <c r="N125" s="3"/>
    </row>
    <row r="126" spans="1:14">
      <c r="A126" s="3"/>
      <c r="B126" s="3"/>
      <c r="C126" s="3"/>
      <c r="D126" s="3"/>
      <c r="E126" s="3"/>
      <c r="F126" s="3"/>
      <c r="G126" s="3"/>
      <c r="H126" s="3"/>
      <c r="I126" s="3"/>
      <c r="J126" s="3"/>
      <c r="K126" s="3"/>
      <c r="L126" s="3"/>
      <c r="M126" s="3"/>
      <c r="N126" s="3"/>
    </row>
    <row r="127" spans="1:14">
      <c r="A127" s="3"/>
      <c r="B127" s="3"/>
      <c r="C127" s="3"/>
      <c r="D127" s="3"/>
      <c r="E127" s="3"/>
      <c r="F127" s="3"/>
      <c r="G127" s="3"/>
      <c r="H127" s="3"/>
      <c r="I127" s="3"/>
      <c r="J127" s="3"/>
      <c r="K127" s="3"/>
      <c r="L127" s="3"/>
      <c r="M127" s="3"/>
      <c r="N127" s="3"/>
    </row>
    <row r="128" spans="1:14">
      <c r="A128" s="3"/>
      <c r="B128" s="3"/>
      <c r="C128" s="3"/>
      <c r="D128" s="3"/>
      <c r="E128" s="3"/>
      <c r="F128" s="3"/>
      <c r="G128" s="3"/>
      <c r="H128" s="3"/>
      <c r="I128" s="3"/>
      <c r="J128" s="3"/>
      <c r="K128" s="3"/>
      <c r="L128" s="3"/>
      <c r="M128" s="3"/>
      <c r="N128" s="3"/>
    </row>
    <row r="129" spans="1:14">
      <c r="A129" s="3"/>
      <c r="B129" s="3"/>
      <c r="C129" s="3"/>
      <c r="D129" s="3"/>
      <c r="E129" s="3"/>
      <c r="F129" s="3"/>
      <c r="G129" s="3"/>
      <c r="H129" s="3"/>
      <c r="I129" s="3"/>
      <c r="J129" s="3"/>
      <c r="K129" s="3"/>
      <c r="L129" s="3"/>
      <c r="M129" s="3"/>
      <c r="N129" s="3"/>
    </row>
    <row r="130" spans="1:14">
      <c r="A130" s="3"/>
      <c r="B130" s="3"/>
      <c r="C130" s="3"/>
      <c r="D130" s="3"/>
      <c r="E130" s="3"/>
      <c r="F130" s="3"/>
      <c r="G130" s="3"/>
      <c r="H130" s="3"/>
      <c r="I130" s="3"/>
      <c r="J130" s="3"/>
      <c r="K130" s="3"/>
      <c r="L130" s="3"/>
      <c r="M130" s="3"/>
      <c r="N130" s="3"/>
    </row>
    <row r="131" spans="1:14">
      <c r="A131" s="3"/>
      <c r="B131" s="3"/>
      <c r="C131" s="3"/>
      <c r="D131" s="3"/>
      <c r="E131" s="3"/>
      <c r="F131" s="3"/>
      <c r="G131" s="3"/>
      <c r="H131" s="3"/>
      <c r="I131" s="3"/>
      <c r="J131" s="3"/>
      <c r="K131" s="3"/>
      <c r="L131" s="3"/>
      <c r="M131" s="3"/>
      <c r="N131" s="3"/>
    </row>
    <row r="132" spans="1:14">
      <c r="A132" s="3"/>
      <c r="B132" s="3"/>
      <c r="C132" s="3"/>
      <c r="D132" s="3"/>
      <c r="E132" s="3"/>
      <c r="F132" s="3"/>
      <c r="G132" s="3"/>
      <c r="H132" s="3"/>
      <c r="I132" s="3"/>
      <c r="J132" s="3"/>
      <c r="K132" s="3"/>
      <c r="L132" s="3"/>
      <c r="M132" s="3"/>
      <c r="N132" s="3"/>
    </row>
    <row r="133" spans="1:14">
      <c r="A133" s="3"/>
      <c r="B133" s="3"/>
      <c r="C133" s="3"/>
      <c r="D133" s="3"/>
      <c r="E133" s="3"/>
      <c r="F133" s="3"/>
      <c r="G133" s="3"/>
      <c r="H133" s="3"/>
      <c r="I133" s="3"/>
      <c r="J133" s="3"/>
      <c r="K133" s="3"/>
      <c r="L133" s="3"/>
      <c r="M133" s="3"/>
      <c r="N133" s="3"/>
    </row>
    <row r="134" spans="1:14">
      <c r="A134" s="3"/>
      <c r="B134" s="3"/>
      <c r="C134" s="3"/>
      <c r="D134" s="3"/>
      <c r="E134" s="3"/>
      <c r="F134" s="3"/>
      <c r="G134" s="3"/>
      <c r="H134" s="3"/>
      <c r="I134" s="3"/>
      <c r="J134" s="3"/>
      <c r="K134" s="3"/>
      <c r="L134" s="3"/>
      <c r="M134" s="3"/>
      <c r="N134" s="3"/>
    </row>
    <row r="135" spans="1:14">
      <c r="A135" s="3"/>
      <c r="B135" s="3"/>
      <c r="C135" s="3"/>
      <c r="D135" s="3"/>
      <c r="E135" s="3"/>
      <c r="F135" s="3"/>
      <c r="G135" s="3"/>
      <c r="H135" s="3"/>
      <c r="I135" s="3"/>
      <c r="J135" s="3"/>
      <c r="K135" s="3"/>
      <c r="L135" s="3"/>
      <c r="M135" s="3"/>
      <c r="N135" s="3"/>
    </row>
    <row r="136" spans="1:14">
      <c r="A136" s="3"/>
      <c r="B136" s="3"/>
      <c r="C136" s="3"/>
      <c r="D136" s="3"/>
      <c r="E136" s="3"/>
      <c r="F136" s="3"/>
      <c r="G136" s="3"/>
      <c r="H136" s="3"/>
      <c r="I136" s="3"/>
      <c r="J136" s="3"/>
      <c r="K136" s="3"/>
      <c r="L136" s="3"/>
      <c r="M136" s="3"/>
      <c r="N136" s="3"/>
    </row>
    <row r="137" spans="1:14">
      <c r="A137" s="3"/>
      <c r="B137" s="3"/>
      <c r="C137" s="3"/>
      <c r="D137" s="3"/>
      <c r="E137" s="3"/>
      <c r="F137" s="3"/>
      <c r="G137" s="3"/>
      <c r="H137" s="3"/>
      <c r="I137" s="3"/>
      <c r="J137" s="3"/>
      <c r="K137" s="3"/>
      <c r="L137" s="3"/>
      <c r="M137" s="3"/>
      <c r="N137" s="3"/>
    </row>
    <row r="138" spans="1:14">
      <c r="A138" s="3"/>
      <c r="B138" s="3"/>
      <c r="C138" s="3"/>
      <c r="D138" s="3"/>
      <c r="E138" s="3"/>
      <c r="F138" s="3"/>
      <c r="G138" s="3"/>
      <c r="H138" s="3"/>
      <c r="I138" s="3"/>
      <c r="J138" s="3"/>
      <c r="K138" s="3"/>
      <c r="L138" s="3"/>
      <c r="M138" s="3"/>
      <c r="N138" s="3"/>
    </row>
    <row r="139" spans="1:14">
      <c r="A139" s="3"/>
      <c r="B139" s="3"/>
      <c r="C139" s="3"/>
      <c r="D139" s="3"/>
      <c r="E139" s="3"/>
      <c r="F139" s="3"/>
      <c r="G139" s="3"/>
      <c r="H139" s="3"/>
      <c r="I139" s="3"/>
      <c r="J139" s="3"/>
      <c r="K139" s="3"/>
      <c r="L139" s="3"/>
      <c r="M139" s="3"/>
      <c r="N139" s="3"/>
    </row>
    <row r="140" spans="1:14">
      <c r="A140" s="3"/>
      <c r="B140" s="3"/>
      <c r="C140" s="3"/>
      <c r="D140" s="3"/>
      <c r="E140" s="3"/>
      <c r="F140" s="3"/>
      <c r="G140" s="3"/>
      <c r="H140" s="3"/>
      <c r="I140" s="3"/>
      <c r="J140" s="3"/>
      <c r="K140" s="3"/>
      <c r="L140" s="3"/>
      <c r="M140" s="3"/>
      <c r="N140" s="3"/>
    </row>
    <row r="141" spans="1:14">
      <c r="A141" s="3"/>
      <c r="B141" s="3"/>
      <c r="C141" s="3"/>
      <c r="D141" s="3"/>
      <c r="E141" s="3"/>
      <c r="F141" s="3"/>
      <c r="G141" s="3"/>
      <c r="H141" s="3"/>
      <c r="I141" s="3"/>
      <c r="J141" s="3"/>
      <c r="K141" s="3"/>
      <c r="L141" s="3"/>
      <c r="M141" s="3"/>
      <c r="N141" s="3"/>
    </row>
    <row r="142" spans="1:14">
      <c r="A142" s="3"/>
      <c r="B142" s="3"/>
      <c r="C142" s="3"/>
      <c r="D142" s="3"/>
      <c r="E142" s="3"/>
      <c r="F142" s="3"/>
      <c r="G142" s="3"/>
      <c r="H142" s="3"/>
      <c r="I142" s="3"/>
      <c r="J142" s="3"/>
      <c r="K142" s="3"/>
      <c r="L142" s="3"/>
      <c r="M142" s="3"/>
      <c r="N142" s="3"/>
    </row>
    <row r="143" spans="1:14">
      <c r="A143" s="3"/>
      <c r="B143" s="3"/>
      <c r="C143" s="3"/>
      <c r="D143" s="3"/>
      <c r="E143" s="3"/>
      <c r="F143" s="3"/>
      <c r="G143" s="3"/>
      <c r="H143" s="3"/>
      <c r="I143" s="3"/>
      <c r="J143" s="3"/>
      <c r="K143" s="3"/>
      <c r="L143" s="3"/>
      <c r="M143" s="3"/>
      <c r="N143" s="3"/>
    </row>
    <row r="144" spans="1:14">
      <c r="A144" s="3"/>
      <c r="B144" s="3"/>
      <c r="C144" s="3"/>
      <c r="D144" s="3"/>
      <c r="E144" s="3"/>
      <c r="F144" s="3"/>
      <c r="G144" s="3"/>
      <c r="H144" s="3"/>
      <c r="I144" s="3"/>
      <c r="J144" s="3"/>
      <c r="K144" s="3"/>
      <c r="L144" s="3"/>
      <c r="M144" s="3"/>
      <c r="N144" s="3"/>
    </row>
    <row r="145" spans="1:14">
      <c r="A145" s="3"/>
      <c r="B145" s="3"/>
      <c r="C145" s="3"/>
      <c r="D145" s="3"/>
      <c r="E145" s="3"/>
      <c r="F145" s="3"/>
      <c r="G145" s="3"/>
      <c r="H145" s="3"/>
      <c r="I145" s="3"/>
      <c r="J145" s="3"/>
      <c r="K145" s="3"/>
      <c r="L145" s="3"/>
      <c r="M145" s="3"/>
      <c r="N145" s="3"/>
    </row>
    <row r="146" spans="1:14">
      <c r="A146" s="3"/>
      <c r="B146" s="3"/>
      <c r="C146" s="3"/>
      <c r="D146" s="3"/>
      <c r="E146" s="3"/>
      <c r="F146" s="3"/>
      <c r="G146" s="3"/>
      <c r="H146" s="3"/>
      <c r="I146" s="3"/>
      <c r="J146" s="3"/>
      <c r="K146" s="3"/>
      <c r="L146" s="3"/>
      <c r="M146" s="3"/>
      <c r="N146" s="3"/>
    </row>
    <row r="147" spans="1:14">
      <c r="A147" s="3"/>
      <c r="B147" s="3"/>
      <c r="C147" s="3"/>
      <c r="D147" s="3"/>
      <c r="E147" s="3"/>
      <c r="F147" s="3"/>
      <c r="G147" s="3"/>
      <c r="H147" s="3"/>
      <c r="I147" s="3"/>
      <c r="J147" s="3"/>
      <c r="K147" s="3"/>
      <c r="L147" s="3"/>
      <c r="M147" s="3"/>
      <c r="N147" s="3"/>
    </row>
    <row r="148" spans="1:14">
      <c r="A148" s="3"/>
      <c r="B148" s="3"/>
      <c r="C148" s="3"/>
      <c r="D148" s="3"/>
      <c r="E148" s="3"/>
      <c r="F148" s="3"/>
      <c r="G148" s="3"/>
      <c r="H148" s="3"/>
      <c r="I148" s="3"/>
      <c r="J148" s="3"/>
      <c r="K148" s="3"/>
      <c r="L148" s="3"/>
      <c r="M148" s="3"/>
      <c r="N148" s="3"/>
    </row>
    <row r="149" spans="1:14">
      <c r="A149" s="3"/>
      <c r="B149" s="3"/>
      <c r="C149" s="3"/>
      <c r="D149" s="3"/>
      <c r="E149" s="3"/>
      <c r="F149" s="3"/>
      <c r="G149" s="3"/>
      <c r="H149" s="3"/>
      <c r="I149" s="3"/>
      <c r="J149" s="3"/>
      <c r="K149" s="3"/>
      <c r="L149" s="3"/>
      <c r="M149" s="3"/>
      <c r="N149" s="3"/>
    </row>
    <row r="150" spans="1:14">
      <c r="A150" s="3"/>
      <c r="B150" s="3"/>
      <c r="C150" s="3"/>
      <c r="D150" s="3"/>
      <c r="E150" s="3"/>
      <c r="F150" s="3"/>
      <c r="G150" s="3"/>
      <c r="H150" s="3"/>
      <c r="I150" s="3"/>
      <c r="J150" s="3"/>
      <c r="K150" s="3"/>
      <c r="L150" s="3"/>
      <c r="M150" s="3"/>
      <c r="N150" s="3"/>
    </row>
    <row r="151" spans="1:14">
      <c r="A151" s="3"/>
      <c r="B151" s="3"/>
      <c r="C151" s="3"/>
      <c r="D151" s="3"/>
      <c r="E151" s="3"/>
      <c r="F151" s="3"/>
      <c r="G151" s="3"/>
      <c r="H151" s="3"/>
      <c r="I151" s="3"/>
      <c r="J151" s="3"/>
      <c r="K151" s="3"/>
      <c r="L151" s="3"/>
      <c r="M151" s="3"/>
      <c r="N151" s="3"/>
    </row>
    <row r="152" spans="1:14">
      <c r="A152" s="3"/>
      <c r="B152" s="3"/>
      <c r="C152" s="3"/>
      <c r="D152" s="3"/>
      <c r="E152" s="3"/>
      <c r="F152" s="3"/>
      <c r="G152" s="3"/>
      <c r="H152" s="3"/>
      <c r="I152" s="3"/>
      <c r="J152" s="3"/>
      <c r="K152" s="3"/>
      <c r="L152" s="3"/>
      <c r="M152" s="3"/>
      <c r="N152" s="3"/>
    </row>
    <row r="153" spans="1:14">
      <c r="A153" s="3"/>
      <c r="B153" s="3"/>
      <c r="C153" s="3"/>
      <c r="D153" s="3"/>
      <c r="E153" s="3"/>
      <c r="F153" s="3"/>
      <c r="G153" s="3"/>
      <c r="H153" s="3"/>
      <c r="I153" s="3"/>
      <c r="J153" s="3"/>
      <c r="K153" s="3"/>
      <c r="L153" s="3"/>
      <c r="M153" s="3"/>
      <c r="N153" s="3"/>
    </row>
    <row r="154" spans="1:14">
      <c r="A154" s="3"/>
      <c r="B154" s="3"/>
      <c r="C154" s="3"/>
      <c r="D154" s="3"/>
      <c r="E154" s="3"/>
      <c r="F154" s="3"/>
      <c r="G154" s="3"/>
      <c r="H154" s="3"/>
      <c r="I154" s="3"/>
      <c r="J154" s="3"/>
      <c r="K154" s="3"/>
      <c r="L154" s="3"/>
      <c r="M154" s="3"/>
      <c r="N154" s="3"/>
    </row>
    <row r="155" spans="1:14">
      <c r="A155" s="3"/>
      <c r="B155" s="3"/>
      <c r="C155" s="3"/>
      <c r="D155" s="3"/>
      <c r="E155" s="3"/>
      <c r="F155" s="3"/>
      <c r="G155" s="3"/>
      <c r="H155" s="3"/>
      <c r="I155" s="3"/>
      <c r="J155" s="3"/>
      <c r="K155" s="3"/>
      <c r="L155" s="3"/>
      <c r="M155" s="3"/>
      <c r="N155" s="3"/>
    </row>
    <row r="156" spans="1:14">
      <c r="A156" s="3"/>
      <c r="B156" s="3"/>
      <c r="C156" s="3"/>
      <c r="D156" s="3"/>
      <c r="E156" s="3"/>
      <c r="F156" s="3"/>
      <c r="G156" s="3"/>
      <c r="H156" s="3"/>
      <c r="I156" s="3"/>
      <c r="J156" s="3"/>
      <c r="K156" s="3"/>
      <c r="L156" s="3"/>
      <c r="M156" s="3"/>
      <c r="N156" s="3"/>
    </row>
    <row r="157" spans="1:14">
      <c r="A157" s="3"/>
      <c r="B157" s="3"/>
      <c r="C157" s="3"/>
      <c r="D157" s="3"/>
      <c r="E157" s="3"/>
      <c r="F157" s="3"/>
      <c r="G157" s="3"/>
      <c r="H157" s="3"/>
      <c r="I157" s="3"/>
      <c r="J157" s="3"/>
      <c r="K157" s="3"/>
      <c r="L157" s="3"/>
      <c r="M157" s="3"/>
      <c r="N157" s="3"/>
    </row>
    <row r="158" spans="1:14">
      <c r="A158" s="3"/>
      <c r="B158" s="3"/>
      <c r="C158" s="3"/>
      <c r="D158" s="3"/>
      <c r="E158" s="3"/>
      <c r="F158" s="3"/>
      <c r="G158" s="3"/>
      <c r="H158" s="3"/>
      <c r="I158" s="3"/>
      <c r="J158" s="3"/>
      <c r="K158" s="3"/>
      <c r="L158" s="3"/>
      <c r="M158" s="3"/>
      <c r="N158" s="3"/>
    </row>
    <row r="159" spans="1:14">
      <c r="A159" s="3"/>
      <c r="B159" s="3"/>
      <c r="C159" s="3"/>
      <c r="D159" s="3"/>
      <c r="E159" s="3"/>
      <c r="F159" s="3"/>
      <c r="G159" s="3"/>
      <c r="H159" s="3"/>
      <c r="I159" s="3"/>
      <c r="J159" s="3"/>
      <c r="K159" s="3"/>
      <c r="L159" s="3"/>
      <c r="M159" s="3"/>
      <c r="N159" s="3"/>
    </row>
    <row r="160" spans="1:14">
      <c r="A160" s="3"/>
      <c r="B160" s="3"/>
      <c r="C160" s="3"/>
      <c r="D160" s="3"/>
      <c r="E160" s="3"/>
      <c r="F160" s="3"/>
      <c r="G160" s="3"/>
      <c r="H160" s="3"/>
      <c r="I160" s="3"/>
      <c r="J160" s="3"/>
      <c r="K160" s="3"/>
      <c r="L160" s="3"/>
      <c r="M160" s="3"/>
      <c r="N160" s="3"/>
    </row>
    <row r="161" spans="1:14">
      <c r="A161" s="3"/>
      <c r="B161" s="3"/>
      <c r="C161" s="3"/>
      <c r="D161" s="3"/>
      <c r="E161" s="3"/>
      <c r="F161" s="3"/>
      <c r="G161" s="3"/>
      <c r="H161" s="3"/>
      <c r="I161" s="3"/>
      <c r="J161" s="3"/>
      <c r="K161" s="3"/>
      <c r="L161" s="3"/>
      <c r="M161" s="3"/>
      <c r="N161" s="3"/>
    </row>
    <row r="162" spans="1:14">
      <c r="A162" s="3"/>
      <c r="B162" s="3"/>
      <c r="C162" s="3"/>
      <c r="D162" s="3"/>
      <c r="E162" s="3"/>
      <c r="F162" s="3"/>
      <c r="G162" s="3"/>
      <c r="H162" s="3"/>
      <c r="I162" s="3"/>
      <c r="J162" s="3"/>
      <c r="K162" s="3"/>
      <c r="L162" s="3"/>
      <c r="M162" s="3"/>
      <c r="N162" s="3"/>
    </row>
    <row r="163" spans="1:14">
      <c r="A163" s="3"/>
      <c r="B163" s="3"/>
      <c r="C163" s="3"/>
      <c r="D163" s="3"/>
      <c r="E163" s="3"/>
      <c r="F163" s="3"/>
      <c r="G163" s="3"/>
      <c r="H163" s="3"/>
      <c r="I163" s="3"/>
      <c r="J163" s="3"/>
      <c r="K163" s="3"/>
      <c r="L163" s="3"/>
      <c r="M163" s="3"/>
      <c r="N163" s="3"/>
    </row>
    <row r="164" spans="1:14">
      <c r="A164" s="3"/>
      <c r="B164" s="3"/>
      <c r="C164" s="3"/>
      <c r="D164" s="3"/>
      <c r="E164" s="3"/>
      <c r="F164" s="3"/>
      <c r="G164" s="3"/>
      <c r="H164" s="3"/>
      <c r="I164" s="3"/>
      <c r="J164" s="3"/>
      <c r="K164" s="3"/>
      <c r="L164" s="3"/>
      <c r="M164" s="3"/>
      <c r="N164" s="3"/>
    </row>
    <row r="165" spans="1:14">
      <c r="A165" s="3"/>
      <c r="B165" s="3"/>
      <c r="C165" s="3"/>
      <c r="D165" s="3"/>
      <c r="E165" s="3"/>
      <c r="F165" s="3"/>
      <c r="G165" s="3"/>
      <c r="H165" s="3"/>
      <c r="I165" s="3"/>
      <c r="J165" s="3"/>
      <c r="K165" s="3"/>
      <c r="L165" s="3"/>
      <c r="M165" s="3"/>
      <c r="N165" s="3"/>
    </row>
    <row r="166" spans="1:14">
      <c r="A166" s="3"/>
      <c r="B166" s="3"/>
      <c r="C166" s="3"/>
      <c r="D166" s="3"/>
      <c r="E166" s="3"/>
      <c r="F166" s="3"/>
      <c r="G166" s="3"/>
      <c r="H166" s="3"/>
      <c r="I166" s="3"/>
      <c r="J166" s="3"/>
      <c r="K166" s="3"/>
      <c r="L166" s="3"/>
      <c r="M166" s="3"/>
      <c r="N166" s="3"/>
    </row>
    <row r="167" spans="1:14">
      <c r="A167" s="3"/>
      <c r="B167" s="3"/>
      <c r="C167" s="3"/>
      <c r="D167" s="3"/>
      <c r="E167" s="3"/>
      <c r="F167" s="3"/>
      <c r="G167" s="3"/>
      <c r="H167" s="3"/>
      <c r="I167" s="3"/>
      <c r="J167" s="3"/>
      <c r="K167" s="3"/>
      <c r="L167" s="3"/>
      <c r="M167" s="3"/>
      <c r="N167" s="3"/>
    </row>
    <row r="168" spans="1:14">
      <c r="A168" s="3"/>
      <c r="B168" s="3"/>
      <c r="C168" s="3"/>
      <c r="D168" s="3"/>
      <c r="E168" s="3"/>
      <c r="F168" s="3"/>
      <c r="G168" s="3"/>
      <c r="H168" s="3"/>
      <c r="I168" s="3"/>
      <c r="J168" s="3"/>
      <c r="K168" s="3"/>
      <c r="L168" s="3"/>
      <c r="M168" s="3"/>
      <c r="N168" s="3"/>
    </row>
    <row r="169" spans="1:14">
      <c r="A169" s="3"/>
      <c r="B169" s="3"/>
      <c r="C169" s="3"/>
      <c r="D169" s="3"/>
      <c r="E169" s="3"/>
      <c r="F169" s="3"/>
      <c r="G169" s="3"/>
      <c r="H169" s="3"/>
      <c r="I169" s="3"/>
      <c r="J169" s="3"/>
      <c r="K169" s="3"/>
      <c r="L169" s="3"/>
      <c r="M169" s="3"/>
      <c r="N169" s="3"/>
    </row>
    <row r="170" spans="1:14">
      <c r="A170" s="3"/>
      <c r="B170" s="3"/>
      <c r="C170" s="3"/>
      <c r="D170" s="3"/>
      <c r="E170" s="3"/>
      <c r="F170" s="3"/>
      <c r="G170" s="3"/>
      <c r="H170" s="3"/>
      <c r="I170" s="3"/>
      <c r="J170" s="3"/>
      <c r="K170" s="3"/>
      <c r="L170" s="3"/>
      <c r="M170" s="3"/>
      <c r="N170" s="3"/>
    </row>
    <row r="171" spans="1:14">
      <c r="A171" s="3"/>
      <c r="B171" s="3"/>
      <c r="C171" s="3"/>
      <c r="D171" s="3"/>
      <c r="E171" s="3"/>
      <c r="F171" s="3"/>
      <c r="G171" s="3"/>
      <c r="H171" s="3"/>
      <c r="I171" s="3"/>
      <c r="J171" s="3"/>
      <c r="K171" s="3"/>
      <c r="L171" s="3"/>
      <c r="M171" s="3"/>
      <c r="N171" s="3"/>
    </row>
    <row r="172" spans="1:14">
      <c r="A172" s="3"/>
      <c r="B172" s="3"/>
      <c r="C172" s="3"/>
      <c r="D172" s="3"/>
      <c r="E172" s="3"/>
      <c r="F172" s="3"/>
      <c r="G172" s="3"/>
      <c r="H172" s="3"/>
      <c r="I172" s="3"/>
      <c r="J172" s="3"/>
      <c r="K172" s="3"/>
      <c r="L172" s="3"/>
      <c r="M172" s="3"/>
      <c r="N172" s="3"/>
    </row>
    <row r="173" spans="1:14">
      <c r="A173" s="3"/>
      <c r="B173" s="3"/>
      <c r="C173" s="3"/>
      <c r="D173" s="3"/>
      <c r="E173" s="3"/>
      <c r="F173" s="3"/>
      <c r="G173" s="3"/>
      <c r="H173" s="3"/>
      <c r="I173" s="3"/>
      <c r="J173" s="3"/>
      <c r="K173" s="3"/>
      <c r="L173" s="3"/>
      <c r="M173" s="3"/>
      <c r="N173" s="3"/>
    </row>
    <row r="174" spans="1:14">
      <c r="A174" s="3"/>
      <c r="B174" s="3"/>
      <c r="C174" s="3"/>
      <c r="D174" s="3"/>
      <c r="E174" s="3"/>
      <c r="F174" s="3"/>
      <c r="G174" s="3"/>
      <c r="H174" s="3"/>
      <c r="I174" s="3"/>
      <c r="J174" s="3"/>
      <c r="K174" s="3"/>
      <c r="L174" s="3"/>
      <c r="M174" s="3"/>
      <c r="N174" s="3"/>
    </row>
    <row r="175" spans="1:14">
      <c r="A175" s="3"/>
      <c r="B175" s="3"/>
      <c r="C175" s="3"/>
      <c r="D175" s="3"/>
      <c r="E175" s="3"/>
      <c r="F175" s="3"/>
      <c r="G175" s="3"/>
      <c r="H175" s="3"/>
      <c r="I175" s="3"/>
      <c r="J175" s="3"/>
      <c r="K175" s="3"/>
      <c r="L175" s="3"/>
      <c r="M175" s="3"/>
      <c r="N175" s="3"/>
    </row>
    <row r="176" spans="1:14">
      <c r="A176" s="3"/>
      <c r="B176" s="3"/>
      <c r="C176" s="3"/>
      <c r="D176" s="3"/>
      <c r="E176" s="3"/>
      <c r="F176" s="3"/>
      <c r="G176" s="3"/>
      <c r="H176" s="3"/>
      <c r="I176" s="3"/>
      <c r="J176" s="3"/>
      <c r="K176" s="3"/>
      <c r="L176" s="3"/>
      <c r="M176" s="3"/>
      <c r="N176" s="3"/>
    </row>
    <row r="177" spans="1:14">
      <c r="A177" s="3"/>
      <c r="B177" s="3"/>
      <c r="C177" s="3"/>
      <c r="D177" s="3"/>
      <c r="E177" s="3"/>
      <c r="F177" s="3"/>
      <c r="G177" s="3"/>
      <c r="H177" s="3"/>
      <c r="I177" s="3"/>
      <c r="J177" s="3"/>
      <c r="K177" s="3"/>
      <c r="L177" s="3"/>
      <c r="M177" s="3"/>
      <c r="N177" s="3"/>
    </row>
    <row r="178" spans="1:14">
      <c r="A178" s="3"/>
      <c r="B178" s="3"/>
      <c r="C178" s="3"/>
      <c r="D178" s="3"/>
      <c r="E178" s="3"/>
      <c r="F178" s="3"/>
      <c r="G178" s="3"/>
      <c r="H178" s="3"/>
      <c r="I178" s="3"/>
      <c r="J178" s="3"/>
      <c r="K178" s="3"/>
      <c r="L178" s="3"/>
      <c r="M178" s="3"/>
      <c r="N178" s="3"/>
    </row>
    <row r="179" spans="1:14">
      <c r="A179" s="3"/>
      <c r="B179" s="3"/>
      <c r="C179" s="3"/>
      <c r="D179" s="3"/>
      <c r="E179" s="3"/>
      <c r="F179" s="3"/>
      <c r="G179" s="3"/>
      <c r="H179" s="3"/>
      <c r="I179" s="3"/>
      <c r="J179" s="3"/>
      <c r="K179" s="3"/>
      <c r="L179" s="3"/>
      <c r="M179" s="3"/>
      <c r="N179" s="3"/>
    </row>
    <row r="180" spans="1:14">
      <c r="A180" s="3"/>
      <c r="B180" s="3"/>
      <c r="C180" s="3"/>
      <c r="D180" s="3"/>
      <c r="E180" s="3"/>
      <c r="F180" s="3"/>
      <c r="G180" s="3"/>
      <c r="H180" s="3"/>
      <c r="I180" s="3"/>
      <c r="J180" s="3"/>
      <c r="K180" s="3"/>
      <c r="L180" s="3"/>
      <c r="M180" s="3"/>
      <c r="N180" s="3"/>
    </row>
    <row r="181" spans="1:14">
      <c r="A181" s="3"/>
      <c r="B181" s="3"/>
      <c r="C181" s="3"/>
      <c r="D181" s="3"/>
      <c r="E181" s="3"/>
      <c r="F181" s="3"/>
      <c r="G181" s="3"/>
      <c r="H181" s="3"/>
      <c r="I181" s="3"/>
      <c r="J181" s="3"/>
      <c r="K181" s="3"/>
      <c r="L181" s="3"/>
      <c r="M181" s="3"/>
      <c r="N181" s="3"/>
    </row>
    <row r="182" spans="1:14">
      <c r="A182" s="3"/>
      <c r="B182" s="3"/>
      <c r="C182" s="3"/>
      <c r="D182" s="3"/>
      <c r="E182" s="3"/>
      <c r="F182" s="3"/>
      <c r="G182" s="3"/>
      <c r="H182" s="3"/>
      <c r="I182" s="3"/>
      <c r="J182" s="3"/>
      <c r="K182" s="3"/>
      <c r="L182" s="3"/>
      <c r="M182" s="3"/>
      <c r="N182" s="3"/>
    </row>
    <row r="183" spans="1:14">
      <c r="A183" s="3"/>
      <c r="B183" s="3"/>
      <c r="C183" s="3"/>
      <c r="D183" s="3"/>
      <c r="E183" s="3"/>
      <c r="F183" s="3"/>
      <c r="G183" s="3"/>
      <c r="H183" s="3"/>
      <c r="I183" s="3"/>
      <c r="J183" s="3"/>
      <c r="K183" s="3"/>
      <c r="L183" s="3"/>
      <c r="M183" s="3"/>
      <c r="N183" s="3"/>
    </row>
    <row r="184" spans="1:14">
      <c r="A184" s="3"/>
      <c r="B184" s="3"/>
      <c r="C184" s="3"/>
      <c r="D184" s="3"/>
      <c r="E184" s="3"/>
      <c r="F184" s="3"/>
      <c r="G184" s="3"/>
      <c r="H184" s="3"/>
      <c r="I184" s="3"/>
      <c r="J184" s="3"/>
      <c r="K184" s="3"/>
      <c r="L184" s="3"/>
      <c r="M184" s="3"/>
      <c r="N184" s="3"/>
    </row>
    <row r="185" spans="1:14">
      <c r="A185" s="3"/>
      <c r="B185" s="3"/>
      <c r="C185" s="3"/>
      <c r="D185" s="3"/>
      <c r="E185" s="3"/>
      <c r="F185" s="3"/>
      <c r="G185" s="3"/>
      <c r="H185" s="3"/>
      <c r="I185" s="3"/>
      <c r="J185" s="3"/>
      <c r="K185" s="3"/>
      <c r="L185" s="3"/>
      <c r="M185" s="3"/>
      <c r="N185" s="3"/>
    </row>
    <row r="186" spans="1:14">
      <c r="A186" s="3"/>
      <c r="B186" s="3"/>
      <c r="C186" s="3"/>
      <c r="D186" s="3"/>
      <c r="E186" s="3"/>
      <c r="F186" s="3"/>
      <c r="G186" s="3"/>
      <c r="H186" s="3"/>
      <c r="I186" s="3"/>
      <c r="J186" s="3"/>
      <c r="K186" s="3"/>
      <c r="L186" s="3"/>
      <c r="M186" s="3"/>
      <c r="N186" s="3"/>
    </row>
    <row r="187" spans="1:14">
      <c r="A187" s="3"/>
      <c r="B187" s="3"/>
      <c r="C187" s="3"/>
      <c r="D187" s="3"/>
      <c r="E187" s="3"/>
      <c r="F187" s="3"/>
      <c r="G187" s="3"/>
      <c r="H187" s="3"/>
      <c r="I187" s="3"/>
      <c r="J187" s="3"/>
      <c r="K187" s="3"/>
      <c r="L187" s="3"/>
      <c r="M187" s="3"/>
      <c r="N187" s="3"/>
    </row>
    <row r="188" spans="1:14">
      <c r="A188" s="3"/>
      <c r="B188" s="3"/>
      <c r="C188" s="3"/>
      <c r="D188" s="3"/>
      <c r="E188" s="3"/>
      <c r="F188" s="3"/>
      <c r="G188" s="3"/>
      <c r="H188" s="3"/>
      <c r="I188" s="3"/>
      <c r="J188" s="3"/>
      <c r="K188" s="3"/>
      <c r="L188" s="3"/>
      <c r="M188" s="3"/>
      <c r="N188" s="3"/>
    </row>
    <row r="189" spans="1:14">
      <c r="A189" s="3"/>
      <c r="B189" s="3"/>
      <c r="C189" s="3"/>
      <c r="D189" s="3"/>
      <c r="E189" s="3"/>
      <c r="F189" s="3"/>
      <c r="G189" s="3"/>
      <c r="H189" s="3"/>
      <c r="I189" s="3"/>
      <c r="J189" s="3"/>
      <c r="K189" s="3"/>
      <c r="L189" s="3"/>
      <c r="M189" s="3"/>
      <c r="N189" s="3"/>
    </row>
    <row r="190" spans="1:14">
      <c r="A190" s="3"/>
      <c r="B190" s="3"/>
      <c r="C190" s="3"/>
      <c r="D190" s="3"/>
      <c r="E190" s="3"/>
      <c r="F190" s="3"/>
      <c r="G190" s="3"/>
      <c r="H190" s="3"/>
      <c r="I190" s="3"/>
      <c r="J190" s="3"/>
      <c r="K190" s="3"/>
      <c r="L190" s="3"/>
      <c r="M190" s="3"/>
      <c r="N190" s="3"/>
    </row>
    <row r="191" spans="1:14">
      <c r="A191" s="3"/>
      <c r="B191" s="3"/>
      <c r="C191" s="3"/>
      <c r="D191" s="3"/>
      <c r="E191" s="3"/>
      <c r="F191" s="3"/>
      <c r="G191" s="3"/>
      <c r="H191" s="3"/>
      <c r="I191" s="3"/>
      <c r="J191" s="3"/>
      <c r="K191" s="3"/>
      <c r="L191" s="3"/>
      <c r="M191" s="3"/>
      <c r="N191" s="3"/>
    </row>
    <row r="192" spans="1:14">
      <c r="A192" s="3"/>
      <c r="B192" s="3"/>
      <c r="C192" s="3"/>
      <c r="D192" s="3"/>
      <c r="E192" s="3"/>
      <c r="F192" s="3"/>
      <c r="G192" s="3"/>
      <c r="H192" s="3"/>
      <c r="I192" s="3"/>
      <c r="J192" s="3"/>
      <c r="K192" s="3"/>
      <c r="L192" s="3"/>
      <c r="M192" s="3"/>
      <c r="N192" s="3"/>
    </row>
    <row r="193" spans="1:14">
      <c r="A193" s="3"/>
      <c r="B193" s="3"/>
      <c r="C193" s="3"/>
      <c r="D193" s="3"/>
      <c r="E193" s="3"/>
      <c r="F193" s="3"/>
      <c r="G193" s="3"/>
      <c r="H193" s="3"/>
      <c r="I193" s="3"/>
      <c r="J193" s="3"/>
      <c r="K193" s="3"/>
      <c r="L193" s="3"/>
      <c r="M193" s="3"/>
      <c r="N193" s="3"/>
    </row>
    <row r="194" spans="1:14">
      <c r="A194" s="3"/>
      <c r="B194" s="3"/>
      <c r="C194" s="3"/>
      <c r="D194" s="3"/>
      <c r="E194" s="3"/>
      <c r="F194" s="3"/>
      <c r="G194" s="3"/>
      <c r="H194" s="3"/>
      <c r="I194" s="3"/>
      <c r="J194" s="3"/>
      <c r="K194" s="3"/>
      <c r="L194" s="3"/>
      <c r="M194" s="3"/>
      <c r="N194" s="3"/>
    </row>
    <row r="195" spans="1:14">
      <c r="A195" s="3"/>
      <c r="B195" s="3"/>
      <c r="C195" s="3"/>
      <c r="D195" s="3"/>
      <c r="E195" s="3"/>
      <c r="F195" s="3"/>
      <c r="G195" s="3"/>
      <c r="H195" s="3"/>
      <c r="I195" s="3"/>
      <c r="J195" s="3"/>
      <c r="K195" s="3"/>
      <c r="L195" s="3"/>
      <c r="M195" s="3"/>
      <c r="N195" s="3"/>
    </row>
    <row r="196" spans="1:14">
      <c r="A196" s="3"/>
      <c r="B196" s="3"/>
      <c r="C196" s="3"/>
      <c r="D196" s="3"/>
      <c r="E196" s="3"/>
      <c r="F196" s="3"/>
      <c r="G196" s="3"/>
      <c r="H196" s="3"/>
      <c r="I196" s="3"/>
      <c r="J196" s="3"/>
      <c r="K196" s="3"/>
      <c r="L196" s="3"/>
      <c r="M196" s="3"/>
      <c r="N196" s="3"/>
    </row>
    <row r="197" spans="1:14">
      <c r="A197" s="3"/>
      <c r="B197" s="3"/>
      <c r="C197" s="3"/>
      <c r="D197" s="3"/>
      <c r="E197" s="3"/>
      <c r="F197" s="3"/>
      <c r="G197" s="3"/>
      <c r="H197" s="3"/>
      <c r="I197" s="3"/>
      <c r="J197" s="3"/>
      <c r="K197" s="3"/>
      <c r="L197" s="3"/>
      <c r="M197" s="3"/>
      <c r="N197" s="3"/>
    </row>
    <row r="198" spans="1:14">
      <c r="A198" s="3"/>
      <c r="B198" s="3"/>
      <c r="C198" s="3"/>
      <c r="D198" s="3"/>
      <c r="E198" s="3"/>
      <c r="F198" s="3"/>
      <c r="G198" s="3"/>
      <c r="H198" s="3"/>
      <c r="I198" s="3"/>
      <c r="J198" s="3"/>
      <c r="K198" s="3"/>
      <c r="L198" s="3"/>
      <c r="M198" s="3"/>
      <c r="N198" s="3"/>
    </row>
    <row r="199" spans="1:14">
      <c r="A199" s="3"/>
      <c r="B199" s="3"/>
      <c r="C199" s="3"/>
      <c r="D199" s="3"/>
      <c r="E199" s="3"/>
      <c r="F199" s="3"/>
      <c r="G199" s="3"/>
      <c r="H199" s="3"/>
      <c r="I199" s="3"/>
      <c r="J199" s="3"/>
      <c r="K199" s="3"/>
      <c r="L199" s="3"/>
      <c r="M199" s="3"/>
      <c r="N199" s="3"/>
    </row>
    <row r="200" spans="1:14">
      <c r="A200" s="3"/>
      <c r="B200" s="3"/>
      <c r="C200" s="3"/>
      <c r="D200" s="3"/>
      <c r="E200" s="3"/>
      <c r="F200" s="3"/>
      <c r="G200" s="3"/>
      <c r="H200" s="3"/>
      <c r="I200" s="3"/>
      <c r="J200" s="3"/>
      <c r="K200" s="3"/>
      <c r="L200" s="3"/>
      <c r="M200" s="3"/>
      <c r="N200" s="3"/>
    </row>
    <row r="201" spans="1:14">
      <c r="A201" s="3"/>
      <c r="B201" s="3"/>
      <c r="C201" s="3"/>
      <c r="D201" s="3"/>
      <c r="E201" s="3"/>
      <c r="F201" s="3"/>
      <c r="G201" s="3"/>
      <c r="H201" s="3"/>
      <c r="I201" s="3"/>
      <c r="J201" s="3"/>
      <c r="K201" s="3"/>
      <c r="L201" s="3"/>
      <c r="M201" s="3"/>
      <c r="N201" s="3"/>
    </row>
    <row r="202" spans="1:14">
      <c r="A202" s="3"/>
      <c r="B202" s="3"/>
      <c r="C202" s="3"/>
      <c r="D202" s="3"/>
      <c r="E202" s="3"/>
      <c r="F202" s="3"/>
      <c r="G202" s="3"/>
      <c r="H202" s="3"/>
      <c r="I202" s="3"/>
      <c r="J202" s="3"/>
      <c r="K202" s="3"/>
      <c r="L202" s="3"/>
      <c r="M202" s="3"/>
      <c r="N202" s="3"/>
    </row>
    <row r="203" spans="1:14">
      <c r="A203" s="3"/>
      <c r="B203" s="3"/>
      <c r="C203" s="3"/>
      <c r="D203" s="3"/>
      <c r="E203" s="3"/>
      <c r="F203" s="3"/>
      <c r="G203" s="3"/>
      <c r="H203" s="3"/>
      <c r="I203" s="3"/>
      <c r="J203" s="3"/>
      <c r="K203" s="3"/>
      <c r="L203" s="3"/>
      <c r="M203" s="3"/>
      <c r="N203" s="3"/>
    </row>
    <row r="204" spans="1:14">
      <c r="A204" s="3"/>
      <c r="B204" s="3"/>
      <c r="C204" s="3"/>
      <c r="D204" s="3"/>
      <c r="E204" s="3"/>
      <c r="F204" s="3"/>
      <c r="G204" s="3"/>
      <c r="H204" s="3"/>
      <c r="I204" s="3"/>
      <c r="J204" s="3"/>
      <c r="K204" s="3"/>
      <c r="L204" s="3"/>
      <c r="M204" s="3"/>
      <c r="N204" s="3"/>
    </row>
    <row r="205" spans="1:14">
      <c r="A205" s="3"/>
      <c r="B205" s="3"/>
      <c r="C205" s="3"/>
      <c r="D205" s="3"/>
      <c r="E205" s="3"/>
      <c r="F205" s="3"/>
      <c r="G205" s="3"/>
      <c r="H205" s="3"/>
      <c r="I205" s="3"/>
      <c r="J205" s="3"/>
      <c r="K205" s="3"/>
      <c r="L205" s="3"/>
      <c r="M205" s="3"/>
      <c r="N205" s="3"/>
    </row>
    <row r="206" spans="1:14">
      <c r="A206" s="3"/>
      <c r="B206" s="3"/>
      <c r="C206" s="3"/>
      <c r="D206" s="3"/>
      <c r="E206" s="3"/>
      <c r="F206" s="3"/>
      <c r="G206" s="3"/>
      <c r="H206" s="3"/>
      <c r="I206" s="3"/>
      <c r="J206" s="3"/>
      <c r="K206" s="3"/>
      <c r="L206" s="3"/>
      <c r="M206" s="3"/>
      <c r="N206" s="3"/>
    </row>
    <row r="207" spans="1:14">
      <c r="A207" s="3"/>
      <c r="B207" s="3"/>
      <c r="C207" s="3"/>
      <c r="D207" s="3"/>
      <c r="E207" s="3"/>
      <c r="F207" s="3"/>
      <c r="G207" s="3"/>
      <c r="H207" s="3"/>
      <c r="I207" s="3"/>
      <c r="J207" s="3"/>
      <c r="K207" s="3"/>
      <c r="L207" s="3"/>
      <c r="M207" s="3"/>
      <c r="N207" s="3"/>
    </row>
    <row r="208" spans="1:14">
      <c r="A208" s="3"/>
      <c r="B208" s="3"/>
      <c r="C208" s="3"/>
      <c r="D208" s="3"/>
      <c r="E208" s="3"/>
      <c r="F208" s="3"/>
      <c r="G208" s="3"/>
      <c r="H208" s="3"/>
      <c r="I208" s="3"/>
      <c r="J208" s="3"/>
      <c r="K208" s="3"/>
      <c r="L208" s="3"/>
      <c r="M208" s="3"/>
      <c r="N208" s="3"/>
    </row>
    <row r="209" spans="1:14">
      <c r="A209" s="3"/>
      <c r="B209" s="3"/>
      <c r="C209" s="3"/>
      <c r="D209" s="3"/>
      <c r="E209" s="3"/>
      <c r="F209" s="3"/>
      <c r="G209" s="3"/>
      <c r="H209" s="3"/>
      <c r="I209" s="3"/>
      <c r="J209" s="3"/>
      <c r="K209" s="3"/>
      <c r="L209" s="3"/>
      <c r="M209" s="3"/>
      <c r="N209" s="3"/>
    </row>
    <row r="210" spans="1:14">
      <c r="A210" s="3"/>
      <c r="B210" s="3"/>
      <c r="C210" s="3"/>
      <c r="D210" s="3"/>
      <c r="E210" s="3"/>
      <c r="F210" s="3"/>
      <c r="G210" s="3"/>
      <c r="H210" s="3"/>
      <c r="I210" s="3"/>
      <c r="J210" s="3"/>
      <c r="K210" s="3"/>
      <c r="L210" s="3"/>
      <c r="M210" s="3"/>
      <c r="N210" s="3"/>
    </row>
    <row r="211" spans="1:14">
      <c r="A211" s="3"/>
      <c r="B211" s="3"/>
      <c r="C211" s="3"/>
      <c r="D211" s="3"/>
      <c r="E211" s="3"/>
      <c r="F211" s="3"/>
      <c r="G211" s="3"/>
      <c r="H211" s="3"/>
      <c r="I211" s="3"/>
      <c r="J211" s="3"/>
      <c r="K211" s="3"/>
      <c r="L211" s="3"/>
      <c r="M211" s="3"/>
      <c r="N211" s="3"/>
    </row>
    <row r="212" spans="1:14">
      <c r="A212" s="3"/>
      <c r="B212" s="3"/>
      <c r="C212" s="3"/>
      <c r="D212" s="3"/>
      <c r="E212" s="3"/>
      <c r="F212" s="3"/>
      <c r="G212" s="3"/>
      <c r="H212" s="3"/>
      <c r="I212" s="3"/>
      <c r="J212" s="3"/>
      <c r="K212" s="3"/>
      <c r="L212" s="3"/>
      <c r="M212" s="3"/>
      <c r="N212" s="3"/>
    </row>
    <row r="213" spans="1:14">
      <c r="A213" s="3"/>
      <c r="B213" s="3"/>
      <c r="C213" s="3"/>
      <c r="D213" s="3"/>
      <c r="E213" s="3"/>
      <c r="F213" s="3"/>
      <c r="G213" s="3"/>
      <c r="H213" s="3"/>
      <c r="I213" s="3"/>
      <c r="J213" s="3"/>
      <c r="K213" s="3"/>
      <c r="L213" s="3"/>
      <c r="M213" s="3"/>
      <c r="N213" s="3"/>
    </row>
    <row r="214" spans="1:14">
      <c r="A214" s="3"/>
      <c r="B214" s="3"/>
      <c r="C214" s="3"/>
      <c r="D214" s="3"/>
      <c r="E214" s="3"/>
      <c r="F214" s="3"/>
      <c r="G214" s="3"/>
      <c r="H214" s="3"/>
      <c r="I214" s="3"/>
      <c r="J214" s="3"/>
      <c r="K214" s="3"/>
      <c r="L214" s="3"/>
      <c r="M214" s="3"/>
      <c r="N214" s="3"/>
    </row>
    <row r="215" spans="1:14">
      <c r="A215" s="3"/>
      <c r="B215" s="3"/>
      <c r="C215" s="3"/>
      <c r="D215" s="3"/>
      <c r="E215" s="3"/>
      <c r="F215" s="3"/>
      <c r="G215" s="3"/>
      <c r="H215" s="3"/>
      <c r="I215" s="3"/>
      <c r="J215" s="3"/>
      <c r="K215" s="3"/>
      <c r="L215" s="3"/>
      <c r="M215" s="3"/>
      <c r="N215" s="3"/>
    </row>
    <row r="216" spans="1:14">
      <c r="A216" s="3"/>
      <c r="B216" s="3"/>
      <c r="C216" s="3"/>
      <c r="D216" s="3"/>
      <c r="E216" s="3"/>
      <c r="F216" s="3"/>
      <c r="G216" s="3"/>
      <c r="H216" s="3"/>
      <c r="I216" s="3"/>
      <c r="J216" s="3"/>
      <c r="K216" s="3"/>
      <c r="L216" s="3"/>
      <c r="M216" s="3"/>
      <c r="N216" s="3"/>
    </row>
    <row r="217" spans="1:14">
      <c r="A217" s="3"/>
      <c r="B217" s="3"/>
      <c r="C217" s="3"/>
      <c r="D217" s="3"/>
      <c r="E217" s="3"/>
      <c r="F217" s="3"/>
      <c r="G217" s="3"/>
      <c r="H217" s="3"/>
      <c r="I217" s="3"/>
      <c r="J217" s="3"/>
      <c r="K217" s="3"/>
      <c r="L217" s="3"/>
      <c r="M217" s="3"/>
      <c r="N217" s="3"/>
    </row>
    <row r="218" spans="1:14">
      <c r="A218" s="3"/>
      <c r="B218" s="3"/>
      <c r="C218" s="3"/>
      <c r="D218" s="3"/>
      <c r="E218" s="3"/>
      <c r="F218" s="3"/>
      <c r="G218" s="3"/>
      <c r="H218" s="3"/>
      <c r="I218" s="3"/>
      <c r="J218" s="3"/>
      <c r="K218" s="3"/>
      <c r="L218" s="3"/>
      <c r="M218" s="3"/>
      <c r="N218" s="3"/>
    </row>
    <row r="219" spans="1:14">
      <c r="A219" s="3"/>
      <c r="B219" s="3"/>
      <c r="C219" s="3"/>
      <c r="D219" s="3"/>
      <c r="E219" s="3"/>
      <c r="F219" s="3"/>
      <c r="G219" s="3"/>
      <c r="H219" s="3"/>
      <c r="I219" s="3"/>
      <c r="J219" s="3"/>
      <c r="K219" s="3"/>
      <c r="L219" s="3"/>
      <c r="M219" s="3"/>
      <c r="N219" s="3"/>
    </row>
    <row r="220" spans="1:14">
      <c r="A220" s="3"/>
      <c r="B220" s="3"/>
      <c r="C220" s="3"/>
      <c r="D220" s="3"/>
      <c r="E220" s="3"/>
    </row>
    <row r="221" spans="1:14">
      <c r="A221" s="3"/>
    </row>
    <row r="222" spans="1:14">
      <c r="A222" s="3"/>
    </row>
  </sheetData>
  <sheetProtection algorithmName="SHA-512" hashValue="ieYvhXOe5KttBJtardwKw4jzuR5+313/XuoI/Nit6L1Bdm4Ki9CIXvYATOA3Z+QEIDdxqHwezU7SHHH+0fAXnA==" saltValue="s+dGZRdPhNpT5cgIPJIixw==" spinCount="100000" sheet="1" formatCells="0" formatColumns="0" formatRows="0" insertRows="0"/>
  <protectedRanges>
    <protectedRange password="DDF4" sqref="A25:D27 I25:J27 A32:D34 I32:J34 A41:A42" name="Range1"/>
    <protectedRange password="DDF4" sqref="M8:N20" name="Range1_1"/>
  </protectedRanges>
  <mergeCells count="18">
    <mergeCell ref="A53:K53"/>
    <mergeCell ref="B3:O3"/>
    <mergeCell ref="A40:D40"/>
    <mergeCell ref="G39:H39"/>
    <mergeCell ref="I39:J39"/>
    <mergeCell ref="G40:H40"/>
    <mergeCell ref="K24:K31"/>
    <mergeCell ref="K21:K23"/>
    <mergeCell ref="B51:C51"/>
    <mergeCell ref="B52:C52"/>
    <mergeCell ref="A45:C45"/>
    <mergeCell ref="F44:I44"/>
    <mergeCell ref="L21:L23"/>
    <mergeCell ref="L24:L31"/>
    <mergeCell ref="A38:E38"/>
    <mergeCell ref="A2:O2"/>
    <mergeCell ref="A1:O1"/>
    <mergeCell ref="I40:J40"/>
  </mergeCells>
  <phoneticPr fontId="18" type="noConversion"/>
  <dataValidations count="2">
    <dataValidation type="list" allowBlank="1" showInputMessage="1" showErrorMessage="1" sqref="C8:C20" xr:uid="{00000000-0002-0000-0500-000000000000}">
      <formula1>"0,1,2,3,4"</formula1>
    </dataValidation>
    <dataValidation type="list" showInputMessage="1" showErrorMessage="1" sqref="A8:A20" xr:uid="{00000000-0002-0000-0500-000001000000}">
      <formula1>"20,25,30,35,40,45,50,55,60,65,70,75,80,100,120,150"</formula1>
    </dataValidation>
  </dataValidations>
  <pageMargins left="0.25" right="0.25" top="0.75" bottom="0.75" header="0.3" footer="0.3"/>
  <pageSetup scale="82" fitToHeight="0" orientation="landscape" horizontalDpi="1200" verticalDpi="1200" r:id="rId1"/>
  <headerFooter alignWithMargins="0">
    <oddHeader xml:space="preserve">&amp;C&amp;"Arial,Bold"2018 Affordable Housing Development NOFA              
Exhibit 5:  Unit Size and Affordability              
</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pageSetUpPr fitToPage="1"/>
  </sheetPr>
  <dimension ref="A1:P218"/>
  <sheetViews>
    <sheetView topLeftCell="A7" zoomScaleNormal="100" workbookViewId="0">
      <selection activeCell="A4" sqref="A4"/>
    </sheetView>
  </sheetViews>
  <sheetFormatPr defaultRowHeight="12.75"/>
  <cols>
    <col min="1" max="1" width="22.85546875" customWidth="1"/>
    <col min="6" max="6" width="11.28515625" customWidth="1"/>
    <col min="7" max="7" width="10.7109375" customWidth="1"/>
    <col min="9" max="9" width="9.7109375" customWidth="1"/>
    <col min="10" max="10" width="10" customWidth="1"/>
    <col min="11" max="11" width="11.42578125" customWidth="1"/>
    <col min="12" max="12" width="11.5703125" customWidth="1"/>
    <col min="13" max="13" width="11" customWidth="1"/>
  </cols>
  <sheetData>
    <row r="1" spans="1:15" ht="14.25">
      <c r="A1" s="727" t="s">
        <v>382</v>
      </c>
      <c r="B1" s="727"/>
      <c r="C1" s="727"/>
      <c r="D1" s="727"/>
      <c r="E1" s="727"/>
      <c r="F1" s="727"/>
      <c r="G1" s="727"/>
      <c r="H1" s="727"/>
      <c r="I1" s="727"/>
      <c r="J1" s="727"/>
      <c r="K1" s="727"/>
      <c r="L1" s="727"/>
      <c r="M1" s="727"/>
      <c r="N1" s="727"/>
      <c r="O1" s="727"/>
    </row>
    <row r="2" spans="1:15" ht="15">
      <c r="A2" s="753" t="s">
        <v>283</v>
      </c>
      <c r="B2" s="753"/>
      <c r="C2" s="753"/>
      <c r="D2" s="753"/>
      <c r="E2" s="753"/>
      <c r="F2" s="753"/>
      <c r="G2" s="753"/>
      <c r="H2" s="753"/>
      <c r="I2" s="753"/>
      <c r="J2" s="753"/>
      <c r="K2" s="753"/>
      <c r="L2" s="753"/>
      <c r="M2" s="753"/>
      <c r="N2" s="753"/>
      <c r="O2" s="753"/>
    </row>
    <row r="3" spans="1:15" ht="15">
      <c r="A3" s="752"/>
      <c r="B3" s="752"/>
      <c r="C3" s="752"/>
      <c r="D3" s="752"/>
      <c r="E3" s="752"/>
      <c r="F3" s="752"/>
      <c r="G3" s="752"/>
      <c r="H3" s="752"/>
      <c r="I3" s="752"/>
      <c r="J3" s="752"/>
      <c r="K3" s="154"/>
      <c r="L3" s="154"/>
      <c r="M3" s="154"/>
    </row>
    <row r="4" spans="1:15" ht="15">
      <c r="A4" s="155" t="s">
        <v>116</v>
      </c>
      <c r="B4" s="156"/>
      <c r="C4" s="157"/>
      <c r="D4" s="157"/>
      <c r="E4" s="157"/>
      <c r="F4" s="157"/>
      <c r="G4" s="157"/>
      <c r="H4" s="157"/>
      <c r="I4" s="157"/>
      <c r="J4" s="157"/>
      <c r="K4" s="154"/>
      <c r="L4" s="154"/>
      <c r="M4" s="154"/>
    </row>
    <row r="5" spans="1:15" ht="15">
      <c r="A5" s="155"/>
      <c r="B5" s="156"/>
      <c r="C5" s="157"/>
      <c r="D5" s="157"/>
      <c r="E5" s="157"/>
      <c r="F5" s="157"/>
      <c r="G5" s="157"/>
      <c r="H5" s="157"/>
      <c r="I5" s="157"/>
      <c r="J5" s="157"/>
      <c r="K5" s="154"/>
      <c r="L5" s="154"/>
      <c r="M5" s="154"/>
    </row>
    <row r="6" spans="1:15" ht="15.75" thickBot="1">
      <c r="A6" s="158" t="s">
        <v>223</v>
      </c>
      <c r="B6" s="31"/>
      <c r="C6" s="31"/>
      <c r="D6" s="31"/>
      <c r="E6" s="31"/>
      <c r="F6" s="31"/>
      <c r="G6" s="31"/>
      <c r="H6" s="31"/>
      <c r="I6" s="31"/>
      <c r="J6" s="31"/>
      <c r="K6" s="31"/>
      <c r="L6" s="31"/>
      <c r="M6" s="31"/>
    </row>
    <row r="7" spans="1:15" ht="78" customHeight="1" thickTop="1" thickBot="1">
      <c r="A7" s="160" t="s">
        <v>121</v>
      </c>
      <c r="B7" s="159" t="s">
        <v>117</v>
      </c>
      <c r="C7" s="159" t="s">
        <v>118</v>
      </c>
      <c r="D7" s="159" t="s">
        <v>119</v>
      </c>
      <c r="E7" s="160" t="s">
        <v>120</v>
      </c>
      <c r="F7" s="159" t="s">
        <v>243</v>
      </c>
      <c r="G7" s="159" t="s">
        <v>226</v>
      </c>
      <c r="H7" s="159" t="s">
        <v>227</v>
      </c>
      <c r="I7" s="159" t="s">
        <v>278</v>
      </c>
      <c r="J7" s="159" t="s">
        <v>277</v>
      </c>
      <c r="K7" s="160" t="s">
        <v>244</v>
      </c>
      <c r="L7" s="159" t="s">
        <v>256</v>
      </c>
      <c r="M7" s="159" t="s">
        <v>248</v>
      </c>
      <c r="N7" s="377" t="s">
        <v>294</v>
      </c>
      <c r="O7" s="382" t="s">
        <v>295</v>
      </c>
    </row>
    <row r="8" spans="1:15">
      <c r="A8" s="303" t="s">
        <v>250</v>
      </c>
      <c r="B8" s="17">
        <v>10</v>
      </c>
      <c r="C8" s="318" t="s">
        <v>251</v>
      </c>
      <c r="D8" s="304">
        <v>900</v>
      </c>
      <c r="E8" s="321">
        <v>0.3</v>
      </c>
      <c r="F8" s="18">
        <v>400</v>
      </c>
      <c r="G8" s="305" t="s">
        <v>228</v>
      </c>
      <c r="H8" s="305">
        <v>500</v>
      </c>
      <c r="I8" s="339">
        <f>F8+H8</f>
        <v>900</v>
      </c>
      <c r="J8" s="324">
        <f t="shared" ref="J8:J16" si="0">(F8+H8)*B8</f>
        <v>9000</v>
      </c>
      <c r="K8" s="306">
        <v>90</v>
      </c>
      <c r="L8" s="326">
        <f t="shared" ref="L8:L16" si="1">F8+H8+K8</f>
        <v>990</v>
      </c>
      <c r="M8" s="300" t="s">
        <v>249</v>
      </c>
      <c r="N8" s="381">
        <v>3</v>
      </c>
      <c r="O8" s="420">
        <v>3</v>
      </c>
    </row>
    <row r="9" spans="1:15" ht="24">
      <c r="A9" s="307" t="s">
        <v>252</v>
      </c>
      <c r="B9" s="16">
        <v>20</v>
      </c>
      <c r="C9" s="319" t="s">
        <v>253</v>
      </c>
      <c r="D9" s="308">
        <v>500</v>
      </c>
      <c r="E9" s="322">
        <v>0.5</v>
      </c>
      <c r="F9" s="309">
        <v>700</v>
      </c>
      <c r="G9" s="22"/>
      <c r="H9" s="22">
        <v>0</v>
      </c>
      <c r="I9" s="337">
        <f t="shared" ref="I9:I16" si="2">F9+H9</f>
        <v>700</v>
      </c>
      <c r="J9" s="324">
        <f t="shared" si="0"/>
        <v>14000</v>
      </c>
      <c r="K9" s="306">
        <v>70</v>
      </c>
      <c r="L9" s="326">
        <f t="shared" si="1"/>
        <v>770</v>
      </c>
      <c r="M9" s="300" t="s">
        <v>254</v>
      </c>
      <c r="N9" s="373"/>
      <c r="O9" s="421">
        <v>2</v>
      </c>
    </row>
    <row r="10" spans="1:15">
      <c r="A10" s="307" t="s">
        <v>252</v>
      </c>
      <c r="B10" s="16">
        <v>20</v>
      </c>
      <c r="C10" s="319" t="s">
        <v>251</v>
      </c>
      <c r="D10" s="308">
        <v>900</v>
      </c>
      <c r="E10" s="322">
        <v>0.5</v>
      </c>
      <c r="F10" s="309">
        <v>650</v>
      </c>
      <c r="G10" s="22" t="s">
        <v>228</v>
      </c>
      <c r="H10" s="22">
        <v>250</v>
      </c>
      <c r="I10" s="337">
        <f t="shared" si="2"/>
        <v>900</v>
      </c>
      <c r="J10" s="324">
        <f t="shared" si="0"/>
        <v>18000</v>
      </c>
      <c r="K10" s="306">
        <v>90</v>
      </c>
      <c r="L10" s="326">
        <f t="shared" si="1"/>
        <v>990</v>
      </c>
      <c r="M10" s="161"/>
      <c r="N10" s="261"/>
      <c r="O10" s="421"/>
    </row>
    <row r="11" spans="1:15">
      <c r="A11" s="307"/>
      <c r="B11" s="16"/>
      <c r="C11" s="319"/>
      <c r="D11" s="308"/>
      <c r="E11" s="322"/>
      <c r="F11" s="309"/>
      <c r="G11" s="22"/>
      <c r="H11" s="22"/>
      <c r="I11" s="337">
        <f t="shared" si="2"/>
        <v>0</v>
      </c>
      <c r="J11" s="324">
        <f t="shared" si="0"/>
        <v>0</v>
      </c>
      <c r="K11" s="306"/>
      <c r="L11" s="326">
        <f t="shared" si="1"/>
        <v>0</v>
      </c>
      <c r="M11" s="161"/>
      <c r="N11" s="261"/>
      <c r="O11" s="421"/>
    </row>
    <row r="12" spans="1:15">
      <c r="A12" s="307"/>
      <c r="B12" s="16"/>
      <c r="C12" s="319"/>
      <c r="D12" s="308"/>
      <c r="E12" s="322"/>
      <c r="F12" s="309"/>
      <c r="G12" s="22"/>
      <c r="H12" s="22"/>
      <c r="I12" s="337">
        <f t="shared" si="2"/>
        <v>0</v>
      </c>
      <c r="J12" s="324">
        <f t="shared" si="0"/>
        <v>0</v>
      </c>
      <c r="K12" s="306"/>
      <c r="L12" s="326">
        <f t="shared" si="1"/>
        <v>0</v>
      </c>
      <c r="M12" s="161"/>
      <c r="N12" s="261"/>
      <c r="O12" s="421"/>
    </row>
    <row r="13" spans="1:15">
      <c r="A13" s="310"/>
      <c r="B13" s="22"/>
      <c r="C13" s="319"/>
      <c r="D13" s="308"/>
      <c r="E13" s="322"/>
      <c r="F13" s="309"/>
      <c r="G13" s="22"/>
      <c r="H13" s="22"/>
      <c r="I13" s="337">
        <f t="shared" si="2"/>
        <v>0</v>
      </c>
      <c r="J13" s="324">
        <f t="shared" si="0"/>
        <v>0</v>
      </c>
      <c r="K13" s="306"/>
      <c r="L13" s="326">
        <f t="shared" si="1"/>
        <v>0</v>
      </c>
      <c r="M13" s="161"/>
      <c r="N13" s="261"/>
      <c r="O13" s="421"/>
    </row>
    <row r="14" spans="1:15">
      <c r="A14" s="311"/>
      <c r="B14" s="22"/>
      <c r="C14" s="319"/>
      <c r="D14" s="308"/>
      <c r="E14" s="322"/>
      <c r="F14" s="309"/>
      <c r="G14" s="16"/>
      <c r="H14" s="16"/>
      <c r="I14" s="337">
        <f t="shared" si="2"/>
        <v>0</v>
      </c>
      <c r="J14" s="324">
        <f t="shared" si="0"/>
        <v>0</v>
      </c>
      <c r="K14" s="306"/>
      <c r="L14" s="326">
        <f t="shared" si="1"/>
        <v>0</v>
      </c>
      <c r="M14" s="161"/>
      <c r="N14" s="261"/>
      <c r="O14" s="421"/>
    </row>
    <row r="15" spans="1:15">
      <c r="A15" s="310"/>
      <c r="B15" s="22"/>
      <c r="C15" s="319"/>
      <c r="D15" s="308"/>
      <c r="E15" s="322"/>
      <c r="F15" s="309"/>
      <c r="G15" s="16"/>
      <c r="H15" s="16"/>
      <c r="I15" s="337">
        <f t="shared" si="2"/>
        <v>0</v>
      </c>
      <c r="J15" s="324">
        <f t="shared" si="0"/>
        <v>0</v>
      </c>
      <c r="K15" s="306"/>
      <c r="L15" s="326">
        <f t="shared" si="1"/>
        <v>0</v>
      </c>
      <c r="M15" s="161"/>
      <c r="N15" s="261"/>
      <c r="O15" s="421"/>
    </row>
    <row r="16" spans="1:15" ht="13.5" thickBot="1">
      <c r="A16" s="312"/>
      <c r="B16" s="313"/>
      <c r="C16" s="320"/>
      <c r="D16" s="314"/>
      <c r="E16" s="323"/>
      <c r="F16" s="315"/>
      <c r="G16" s="313"/>
      <c r="H16" s="313"/>
      <c r="I16" s="338">
        <f t="shared" si="2"/>
        <v>0</v>
      </c>
      <c r="J16" s="327">
        <f t="shared" si="0"/>
        <v>0</v>
      </c>
      <c r="K16" s="313"/>
      <c r="L16" s="328">
        <f t="shared" si="1"/>
        <v>0</v>
      </c>
      <c r="M16" s="162"/>
      <c r="N16" s="262"/>
      <c r="O16" s="425"/>
    </row>
    <row r="17" spans="1:15" ht="15.75" customHeight="1" thickBot="1">
      <c r="A17" s="295" t="s">
        <v>123</v>
      </c>
      <c r="B17" s="296">
        <f>SUM(B8:B16)</f>
        <v>50</v>
      </c>
      <c r="C17" s="297"/>
      <c r="D17" s="297"/>
      <c r="E17" s="298"/>
      <c r="F17" s="299"/>
      <c r="G17" s="176"/>
      <c r="H17" s="336"/>
      <c r="I17" s="178" t="s">
        <v>124</v>
      </c>
      <c r="J17" s="325">
        <f>SUM(J8:J16)</f>
        <v>41000</v>
      </c>
      <c r="K17" s="743"/>
      <c r="L17" s="743" t="s">
        <v>245</v>
      </c>
      <c r="M17" s="163"/>
      <c r="N17" s="423"/>
      <c r="O17" s="424"/>
    </row>
    <row r="18" spans="1:15" ht="13.5" thickTop="1">
      <c r="A18" s="154"/>
      <c r="B18" s="164"/>
      <c r="C18" s="154"/>
      <c r="D18" s="154"/>
      <c r="E18" s="165"/>
      <c r="F18" s="166"/>
      <c r="G18" s="166"/>
      <c r="H18" s="166"/>
      <c r="I18" s="166"/>
      <c r="J18" s="166"/>
      <c r="K18" s="744"/>
      <c r="L18" s="744"/>
      <c r="M18" s="31"/>
      <c r="N18" s="423"/>
      <c r="O18" s="424"/>
    </row>
    <row r="19" spans="1:15" ht="15.75" thickBot="1">
      <c r="A19" s="158" t="s">
        <v>218</v>
      </c>
      <c r="B19" s="164"/>
      <c r="C19" s="154"/>
      <c r="D19" s="154"/>
      <c r="E19" s="165"/>
      <c r="F19" s="166"/>
      <c r="G19" s="166"/>
      <c r="H19" s="166"/>
      <c r="I19" s="166"/>
      <c r="J19" s="166"/>
      <c r="K19" s="744"/>
      <c r="L19" s="744"/>
      <c r="M19" s="31"/>
      <c r="N19" s="423"/>
      <c r="O19" s="424"/>
    </row>
    <row r="20" spans="1:15" ht="49.5" thickTop="1" thickBot="1">
      <c r="A20" s="160" t="s">
        <v>121</v>
      </c>
      <c r="B20" s="248" t="s">
        <v>30</v>
      </c>
      <c r="C20" s="13" t="s">
        <v>118</v>
      </c>
      <c r="D20" s="13" t="s">
        <v>119</v>
      </c>
      <c r="E20" s="249"/>
      <c r="F20" s="250"/>
      <c r="G20" s="251"/>
      <c r="H20" s="251"/>
      <c r="I20" s="252" t="s">
        <v>125</v>
      </c>
      <c r="J20" s="344" t="s">
        <v>122</v>
      </c>
      <c r="K20" s="741"/>
      <c r="L20" s="741" t="s">
        <v>257</v>
      </c>
      <c r="M20" s="31"/>
      <c r="N20" s="423"/>
      <c r="O20" s="424"/>
    </row>
    <row r="21" spans="1:15">
      <c r="A21" s="167"/>
      <c r="B21" s="168">
        <v>1</v>
      </c>
      <c r="C21" s="329" t="s">
        <v>255</v>
      </c>
      <c r="D21" s="168">
        <v>1300</v>
      </c>
      <c r="E21" s="179"/>
      <c r="F21" s="169"/>
      <c r="G21" s="169"/>
      <c r="H21" s="169"/>
      <c r="I21" s="330">
        <v>1300</v>
      </c>
      <c r="J21" s="343">
        <f>I21*B21</f>
        <v>1300</v>
      </c>
      <c r="K21" s="741"/>
      <c r="L21" s="741"/>
      <c r="M21" s="31"/>
    </row>
    <row r="22" spans="1:15">
      <c r="A22" s="171"/>
      <c r="B22" s="161"/>
      <c r="C22" s="316"/>
      <c r="D22" s="161"/>
      <c r="E22" s="179"/>
      <c r="F22" s="169"/>
      <c r="G22" s="169"/>
      <c r="H22" s="169"/>
      <c r="I22" s="331"/>
      <c r="J22" s="335">
        <f>I22*B22</f>
        <v>0</v>
      </c>
      <c r="K22" s="741"/>
      <c r="L22" s="741"/>
      <c r="M22" s="31"/>
    </row>
    <row r="23" spans="1:15" ht="13.5" thickBot="1">
      <c r="A23" s="172"/>
      <c r="B23" s="162"/>
      <c r="C23" s="317"/>
      <c r="D23" s="162"/>
      <c r="E23" s="253"/>
      <c r="F23" s="254"/>
      <c r="G23" s="254"/>
      <c r="H23" s="254"/>
      <c r="I23" s="332"/>
      <c r="J23" s="314">
        <f>I23*B23</f>
        <v>0</v>
      </c>
      <c r="K23" s="741"/>
      <c r="L23" s="741"/>
      <c r="M23" s="31"/>
    </row>
    <row r="24" spans="1:15" ht="15.75" thickBot="1">
      <c r="A24" s="173" t="s">
        <v>123</v>
      </c>
      <c r="B24" s="174">
        <f>SUM(B21:B23)</f>
        <v>1</v>
      </c>
      <c r="C24" s="175"/>
      <c r="D24" s="176"/>
      <c r="E24" s="255"/>
      <c r="F24" s="177"/>
      <c r="G24" s="256"/>
      <c r="H24" s="257"/>
      <c r="I24" s="333" t="s">
        <v>124</v>
      </c>
      <c r="J24" s="334">
        <f>SUM(J21:J23)</f>
        <v>1300</v>
      </c>
      <c r="K24" s="741"/>
      <c r="L24" s="741"/>
      <c r="M24" s="31"/>
    </row>
    <row r="25" spans="1:15" ht="13.5" thickTop="1">
      <c r="A25" s="154"/>
      <c r="B25" s="31"/>
      <c r="C25" s="31"/>
      <c r="D25" s="31"/>
      <c r="E25" s="31"/>
      <c r="F25" s="31"/>
      <c r="G25" s="31"/>
      <c r="H25" s="31"/>
      <c r="I25" s="31"/>
      <c r="J25" s="31"/>
      <c r="K25" s="741"/>
      <c r="L25" s="741"/>
      <c r="M25" s="31"/>
    </row>
    <row r="26" spans="1:15" ht="15.75" thickBot="1">
      <c r="A26" s="158" t="s">
        <v>126</v>
      </c>
      <c r="B26" s="31"/>
      <c r="C26" s="31"/>
      <c r="D26" s="31"/>
      <c r="E26" s="31"/>
      <c r="F26" s="31"/>
      <c r="G26" s="31"/>
      <c r="H26" s="31"/>
      <c r="I26" s="31"/>
      <c r="J26" s="31"/>
      <c r="K26" s="741"/>
      <c r="L26" s="741"/>
      <c r="M26" s="31"/>
    </row>
    <row r="27" spans="1:15" ht="37.5" thickTop="1" thickBot="1">
      <c r="A27" s="160"/>
      <c r="B27" s="248" t="s">
        <v>30</v>
      </c>
      <c r="C27" s="13" t="s">
        <v>118</v>
      </c>
      <c r="D27" s="258" t="s">
        <v>119</v>
      </c>
      <c r="E27" s="249"/>
      <c r="F27" s="250"/>
      <c r="G27" s="251"/>
      <c r="H27" s="259"/>
      <c r="I27" s="252" t="s">
        <v>125</v>
      </c>
      <c r="J27" s="344" t="s">
        <v>127</v>
      </c>
      <c r="K27" s="742"/>
      <c r="L27" s="742"/>
      <c r="M27" s="31"/>
    </row>
    <row r="28" spans="1:15">
      <c r="A28" s="167"/>
      <c r="B28" s="168"/>
      <c r="C28" s="345"/>
      <c r="D28" s="260"/>
      <c r="E28" s="179"/>
      <c r="F28" s="169"/>
      <c r="G28" s="169"/>
      <c r="H28" s="170"/>
      <c r="I28" s="330"/>
      <c r="J28" s="343">
        <f>I28*B28</f>
        <v>0</v>
      </c>
      <c r="K28" s="31"/>
      <c r="L28" s="31"/>
      <c r="M28" s="31"/>
    </row>
    <row r="29" spans="1:15">
      <c r="A29" s="171"/>
      <c r="B29" s="161"/>
      <c r="C29" s="316"/>
      <c r="D29" s="261"/>
      <c r="E29" s="179"/>
      <c r="F29" s="169"/>
      <c r="G29" s="169"/>
      <c r="H29" s="170"/>
      <c r="I29" s="331"/>
      <c r="J29" s="335">
        <f>I29*B29</f>
        <v>0</v>
      </c>
      <c r="K29" s="31"/>
      <c r="L29" s="31"/>
      <c r="M29" s="31"/>
    </row>
    <row r="30" spans="1:15" ht="13.5" thickBot="1">
      <c r="A30" s="172"/>
      <c r="B30" s="162"/>
      <c r="C30" s="317"/>
      <c r="D30" s="262"/>
      <c r="E30" s="263"/>
      <c r="F30" s="264"/>
      <c r="G30" s="264"/>
      <c r="H30" s="265"/>
      <c r="I30" s="332"/>
      <c r="J30" s="314">
        <f>I30*B30</f>
        <v>0</v>
      </c>
      <c r="K30" s="31"/>
      <c r="L30" s="31"/>
      <c r="M30" s="31"/>
    </row>
    <row r="31" spans="1:15" ht="15.75" thickBot="1">
      <c r="A31" s="180" t="s">
        <v>123</v>
      </c>
      <c r="B31" s="174">
        <f>SUM(B28:B30)</f>
        <v>0</v>
      </c>
      <c r="C31" s="177"/>
      <c r="D31" s="175"/>
      <c r="E31" s="177"/>
      <c r="F31" s="177"/>
      <c r="G31" s="256"/>
      <c r="H31" s="257"/>
      <c r="I31" s="333" t="s">
        <v>124</v>
      </c>
      <c r="J31" s="334">
        <f>SUM(J28:J30)</f>
        <v>0</v>
      </c>
      <c r="K31" s="31"/>
      <c r="L31" s="31"/>
      <c r="M31" s="31"/>
    </row>
    <row r="32" spans="1:15" ht="15.75" thickTop="1">
      <c r="A32" s="181"/>
      <c r="B32" s="182"/>
      <c r="C32" s="163"/>
      <c r="D32" s="163"/>
      <c r="E32" s="163"/>
      <c r="F32" s="163"/>
      <c r="G32" s="181"/>
      <c r="H32" s="31"/>
      <c r="I32" s="183"/>
      <c r="J32" s="183"/>
      <c r="K32" s="31"/>
      <c r="L32" s="31"/>
      <c r="M32" s="31"/>
    </row>
    <row r="33" spans="1:16" ht="15.75" thickBot="1">
      <c r="A33" s="158" t="s">
        <v>188</v>
      </c>
      <c r="B33" s="31"/>
      <c r="C33" s="31"/>
      <c r="D33" s="31"/>
      <c r="E33" s="31"/>
      <c r="F33" s="31"/>
      <c r="G33" s="31"/>
      <c r="H33" s="31"/>
      <c r="I33" s="31"/>
      <c r="J33" s="31"/>
      <c r="K33" s="31"/>
      <c r="L33" s="246" t="s">
        <v>128</v>
      </c>
      <c r="M33" s="246"/>
      <c r="N33" s="31"/>
      <c r="O33" s="31"/>
      <c r="P33" s="31"/>
    </row>
    <row r="34" spans="1:16" ht="42" customHeight="1" thickTop="1">
      <c r="A34" s="725" t="s">
        <v>190</v>
      </c>
      <c r="B34" s="725"/>
      <c r="C34" s="725"/>
      <c r="D34" s="725"/>
      <c r="E34" s="725"/>
      <c r="F34" s="142"/>
      <c r="G34" s="84"/>
      <c r="H34" s="84"/>
      <c r="I34" s="84"/>
      <c r="J34" s="84"/>
      <c r="K34" s="31"/>
      <c r="L34" s="245" t="s">
        <v>131</v>
      </c>
      <c r="M34" s="184">
        <f>J31+J24+J17</f>
        <v>42300</v>
      </c>
      <c r="N34" s="31"/>
      <c r="O34" s="31"/>
      <c r="P34" s="31"/>
    </row>
    <row r="35" spans="1:16" ht="15">
      <c r="A35" s="199">
        <f>SUM(B31,B24,B17)</f>
        <v>51</v>
      </c>
      <c r="B35" s="200" t="s">
        <v>129</v>
      </c>
      <c r="C35" s="201"/>
      <c r="D35" s="201"/>
      <c r="E35" s="346" t="s">
        <v>130</v>
      </c>
      <c r="F35" s="31"/>
      <c r="G35" s="31"/>
      <c r="H35" s="31"/>
      <c r="I35" s="31"/>
      <c r="J35" s="31"/>
      <c r="K35" s="31"/>
      <c r="L35" s="247"/>
      <c r="M35" s="185"/>
      <c r="N35" s="31"/>
      <c r="O35" s="31"/>
      <c r="P35" s="31"/>
    </row>
    <row r="36" spans="1:16">
      <c r="A36" s="302"/>
      <c r="B36" s="201"/>
      <c r="C36" s="202"/>
      <c r="D36" s="203" t="s">
        <v>259</v>
      </c>
      <c r="E36" s="347">
        <f>10/50</f>
        <v>0.2</v>
      </c>
      <c r="F36" s="31"/>
      <c r="G36" s="31"/>
      <c r="H36" s="31"/>
      <c r="I36" s="31"/>
      <c r="J36" s="31"/>
      <c r="K36" s="31"/>
      <c r="L36" s="186"/>
      <c r="M36" s="187" t="s">
        <v>132</v>
      </c>
      <c r="N36" s="31"/>
      <c r="O36" s="31"/>
      <c r="P36" s="31"/>
    </row>
    <row r="37" spans="1:16" ht="15">
      <c r="A37" s="302"/>
      <c r="B37" s="201"/>
      <c r="C37" s="201"/>
      <c r="D37" s="203" t="s">
        <v>260</v>
      </c>
      <c r="E37" s="347">
        <f>40/50</f>
        <v>0.8</v>
      </c>
      <c r="F37" s="31"/>
      <c r="G37" s="31"/>
      <c r="H37" s="31"/>
      <c r="I37" s="31"/>
      <c r="J37" s="31"/>
      <c r="K37" s="31"/>
      <c r="L37" s="201"/>
      <c r="M37" s="266"/>
      <c r="N37" s="31"/>
      <c r="O37" s="31"/>
      <c r="P37" s="31"/>
    </row>
    <row r="38" spans="1:16" ht="17.25" customHeight="1">
      <c r="A38" s="163"/>
      <c r="B38" s="163"/>
      <c r="C38" s="163"/>
      <c r="D38" s="163"/>
      <c r="E38" s="204"/>
      <c r="F38" s="31"/>
      <c r="G38" s="342"/>
      <c r="H38" s="342"/>
      <c r="I38" s="342"/>
      <c r="J38" s="342"/>
      <c r="K38" s="1"/>
      <c r="L38" s="754" t="s">
        <v>133</v>
      </c>
      <c r="M38" s="757">
        <f>M34*12</f>
        <v>507600</v>
      </c>
      <c r="N38" s="31"/>
      <c r="O38" s="31"/>
      <c r="P38" s="31"/>
    </row>
    <row r="39" spans="1:16" ht="15">
      <c r="A39" s="158" t="s">
        <v>275</v>
      </c>
      <c r="B39" s="31"/>
      <c r="C39" s="31"/>
      <c r="D39" s="163"/>
      <c r="E39" s="204"/>
      <c r="F39" s="158" t="s">
        <v>276</v>
      </c>
      <c r="G39" s="158"/>
      <c r="H39" s="368"/>
      <c r="I39" s="368"/>
      <c r="J39" s="368"/>
      <c r="K39" s="1"/>
      <c r="L39" s="755"/>
      <c r="M39" s="755"/>
      <c r="N39" s="31"/>
      <c r="O39" s="31"/>
      <c r="P39" s="31"/>
    </row>
    <row r="40" spans="1:16" ht="27.75" customHeight="1" thickBot="1">
      <c r="A40" s="749" t="s">
        <v>261</v>
      </c>
      <c r="B40" s="749"/>
      <c r="C40" s="749"/>
      <c r="D40" s="163"/>
      <c r="E40" s="204"/>
      <c r="K40" s="1"/>
      <c r="L40" s="755"/>
      <c r="M40" s="755"/>
      <c r="N40" s="31"/>
      <c r="O40" s="31"/>
      <c r="P40" s="31"/>
    </row>
    <row r="41" spans="1:16" ht="49.5" thickTop="1" thickBot="1">
      <c r="A41" s="349"/>
      <c r="B41" s="350" t="s">
        <v>134</v>
      </c>
      <c r="C41" s="351" t="s">
        <v>262</v>
      </c>
      <c r="D41" s="163"/>
      <c r="E41" s="204"/>
      <c r="F41" s="354" t="s">
        <v>268</v>
      </c>
      <c r="G41" s="354" t="s">
        <v>30</v>
      </c>
      <c r="H41" s="361" t="s">
        <v>287</v>
      </c>
      <c r="I41" s="361" t="s">
        <v>288</v>
      </c>
      <c r="J41" s="354"/>
      <c r="K41" s="1"/>
      <c r="L41" s="755"/>
      <c r="M41" s="755"/>
      <c r="N41" s="31"/>
      <c r="O41" s="31"/>
      <c r="P41" s="31"/>
    </row>
    <row r="42" spans="1:16" ht="14.25" thickTop="1" thickBot="1">
      <c r="A42" s="352" t="s">
        <v>263</v>
      </c>
      <c r="B42" s="16"/>
      <c r="C42" s="25" t="s">
        <v>284</v>
      </c>
      <c r="D42" s="163"/>
      <c r="E42" s="204"/>
      <c r="F42" s="355" t="s">
        <v>269</v>
      </c>
      <c r="G42" s="356"/>
      <c r="H42" s="364"/>
      <c r="I42" s="365"/>
      <c r="J42" s="359"/>
      <c r="K42" s="1"/>
      <c r="L42" s="756"/>
      <c r="M42" s="756"/>
      <c r="N42" s="31"/>
      <c r="O42" s="31"/>
      <c r="P42" s="31"/>
    </row>
    <row r="43" spans="1:16" ht="15.75" thickTop="1">
      <c r="A43" s="352" t="s">
        <v>264</v>
      </c>
      <c r="B43" s="16"/>
      <c r="C43" s="25" t="s">
        <v>284</v>
      </c>
      <c r="D43" s="163"/>
      <c r="E43" s="204"/>
      <c r="F43" s="352" t="s">
        <v>270</v>
      </c>
      <c r="G43" s="25"/>
      <c r="H43" s="362"/>
      <c r="I43" s="370"/>
      <c r="J43" s="348"/>
      <c r="K43" s="31"/>
      <c r="L43" s="31"/>
      <c r="M43" s="31"/>
    </row>
    <row r="44" spans="1:16" ht="15">
      <c r="A44" s="352" t="s">
        <v>265</v>
      </c>
      <c r="B44" s="16"/>
      <c r="C44" s="25" t="s">
        <v>284</v>
      </c>
      <c r="D44" s="163"/>
      <c r="E44" s="204"/>
      <c r="F44" s="352" t="s">
        <v>271</v>
      </c>
      <c r="G44" s="357">
        <v>25</v>
      </c>
      <c r="H44" s="362"/>
      <c r="I44" s="370">
        <v>2</v>
      </c>
      <c r="J44" s="348"/>
      <c r="K44" s="31"/>
      <c r="L44" s="31"/>
      <c r="M44" s="31"/>
    </row>
    <row r="45" spans="1:16" ht="15">
      <c r="A45" s="352" t="s">
        <v>266</v>
      </c>
      <c r="B45" s="16" t="s">
        <v>285</v>
      </c>
      <c r="C45" s="25"/>
      <c r="D45" s="163"/>
      <c r="E45" s="204"/>
      <c r="F45" s="352" t="s">
        <v>272</v>
      </c>
      <c r="G45" s="357">
        <v>25</v>
      </c>
      <c r="H45" s="362">
        <v>3</v>
      </c>
      <c r="I45" s="370">
        <v>3</v>
      </c>
      <c r="J45" s="348"/>
      <c r="K45" s="31"/>
      <c r="L45" s="31"/>
      <c r="M45" s="31"/>
    </row>
    <row r="46" spans="1:16" ht="15">
      <c r="A46" s="352" t="s">
        <v>135</v>
      </c>
      <c r="B46" s="745" t="s">
        <v>285</v>
      </c>
      <c r="C46" s="746"/>
      <c r="D46" s="163"/>
      <c r="E46" s="204"/>
      <c r="F46" s="352" t="s">
        <v>273</v>
      </c>
      <c r="G46" s="357"/>
      <c r="H46" s="362"/>
      <c r="I46" s="370"/>
      <c r="J46" s="348"/>
      <c r="K46" s="31"/>
      <c r="L46" s="31"/>
      <c r="M46" s="31"/>
    </row>
    <row r="47" spans="1:16" ht="13.5" thickBot="1">
      <c r="A47" s="353" t="s">
        <v>267</v>
      </c>
      <c r="B47" s="747" t="s">
        <v>285</v>
      </c>
      <c r="C47" s="748"/>
      <c r="D47" s="31"/>
      <c r="E47" s="31"/>
      <c r="F47" s="353" t="s">
        <v>274</v>
      </c>
      <c r="G47" s="29"/>
      <c r="H47" s="366"/>
      <c r="I47" s="367"/>
      <c r="J47" s="31"/>
      <c r="K47" s="31"/>
      <c r="L47" s="31"/>
      <c r="M47" s="31"/>
    </row>
    <row r="48" spans="1:16" ht="13.5" thickTop="1">
      <c r="A48" s="358"/>
      <c r="B48" s="359"/>
      <c r="C48" s="359"/>
      <c r="D48" s="31"/>
      <c r="E48" s="31"/>
      <c r="F48" s="358"/>
      <c r="G48" s="359"/>
      <c r="H48" s="31"/>
      <c r="I48" s="31"/>
      <c r="J48" s="31"/>
      <c r="K48" s="31"/>
      <c r="L48" s="31"/>
      <c r="M48" s="31"/>
    </row>
    <row r="49" spans="1:13">
      <c r="A49" s="189" t="s">
        <v>219</v>
      </c>
      <c r="B49" s="31"/>
      <c r="C49" s="31"/>
      <c r="D49" s="31"/>
      <c r="E49" s="31"/>
      <c r="F49" s="31"/>
      <c r="G49" s="31"/>
      <c r="H49" s="31"/>
      <c r="I49" s="31"/>
      <c r="J49" s="31"/>
      <c r="K49" s="31"/>
      <c r="L49" s="31"/>
      <c r="M49" s="31"/>
    </row>
    <row r="50" spans="1:13">
      <c r="A50" s="188" t="s">
        <v>136</v>
      </c>
      <c r="B50" s="31"/>
      <c r="C50" s="31"/>
      <c r="D50" s="31"/>
      <c r="E50" s="31"/>
      <c r="F50" s="31"/>
      <c r="G50" s="31"/>
      <c r="H50" s="31"/>
      <c r="I50" s="31"/>
      <c r="J50" s="31"/>
      <c r="K50" s="31"/>
      <c r="L50" s="31"/>
      <c r="M50" s="31"/>
    </row>
    <row r="51" spans="1:13">
      <c r="A51" s="189" t="s">
        <v>217</v>
      </c>
      <c r="B51" s="31"/>
      <c r="C51" s="31"/>
      <c r="D51" s="31"/>
      <c r="E51" s="31"/>
      <c r="F51" s="31"/>
      <c r="G51" s="31"/>
      <c r="H51" s="31"/>
      <c r="I51" s="31"/>
      <c r="J51" s="31"/>
      <c r="K51" s="31"/>
      <c r="L51" s="31"/>
      <c r="M51" s="31"/>
    </row>
    <row r="52" spans="1:13">
      <c r="A52" s="154"/>
      <c r="B52" s="31"/>
      <c r="C52" s="31"/>
      <c r="D52" s="31"/>
      <c r="E52" s="31"/>
      <c r="F52" s="31"/>
      <c r="G52" s="31"/>
      <c r="H52" s="31"/>
      <c r="I52" s="31"/>
      <c r="J52" s="31"/>
      <c r="K52" s="31"/>
      <c r="L52" s="31"/>
      <c r="M52" s="31"/>
    </row>
    <row r="53" spans="1:13">
      <c r="A53" s="154"/>
      <c r="B53" s="31"/>
      <c r="C53" s="31"/>
      <c r="D53" s="31"/>
      <c r="E53" s="31"/>
      <c r="F53" s="31"/>
      <c r="G53" s="31"/>
      <c r="H53" s="31"/>
      <c r="I53" s="31"/>
      <c r="J53" s="31"/>
      <c r="K53" s="31"/>
      <c r="L53" s="31"/>
      <c r="M53" s="31"/>
    </row>
    <row r="54" spans="1:13">
      <c r="A54" s="154"/>
      <c r="B54" s="31"/>
      <c r="C54" s="31"/>
      <c r="D54" s="31"/>
      <c r="E54" s="31"/>
      <c r="F54" s="31"/>
      <c r="G54" s="31"/>
      <c r="H54" s="31"/>
      <c r="I54" s="31"/>
      <c r="J54" s="31"/>
      <c r="K54" s="31"/>
      <c r="L54" s="31"/>
      <c r="M54" s="31"/>
    </row>
    <row r="55" spans="1:13">
      <c r="A55" s="154"/>
      <c r="B55" s="31"/>
      <c r="C55" s="31"/>
      <c r="D55" s="31"/>
      <c r="E55" s="31"/>
      <c r="F55" s="31"/>
      <c r="G55" s="31"/>
      <c r="H55" s="31"/>
      <c r="I55" s="31"/>
      <c r="J55" s="31"/>
      <c r="K55" s="31"/>
      <c r="L55" s="31"/>
      <c r="M55" s="31"/>
    </row>
    <row r="56" spans="1:13">
      <c r="A56" s="154"/>
      <c r="B56" s="31"/>
      <c r="C56" s="31"/>
      <c r="D56" s="31"/>
      <c r="E56" s="31"/>
      <c r="F56" s="31"/>
      <c r="G56" s="31"/>
      <c r="H56" s="31"/>
      <c r="I56" s="31"/>
      <c r="J56" s="31"/>
      <c r="K56" s="31"/>
      <c r="L56" s="31"/>
      <c r="M56" s="31"/>
    </row>
    <row r="57" spans="1:13">
      <c r="A57" s="154"/>
      <c r="B57" s="31"/>
      <c r="C57" s="31"/>
      <c r="D57" s="31"/>
      <c r="E57" s="31"/>
      <c r="F57" s="31"/>
      <c r="G57" s="31"/>
      <c r="H57" s="31"/>
      <c r="I57" s="31"/>
      <c r="J57" s="31"/>
      <c r="K57" s="31"/>
      <c r="L57" s="31"/>
      <c r="M57" s="31"/>
    </row>
    <row r="58" spans="1:13">
      <c r="A58" s="154"/>
      <c r="B58" s="31"/>
      <c r="C58" s="31"/>
      <c r="D58" s="31"/>
      <c r="E58" s="31"/>
      <c r="F58" s="31"/>
      <c r="G58" s="31"/>
      <c r="H58" s="31"/>
      <c r="I58" s="31"/>
      <c r="J58" s="31"/>
      <c r="K58" s="31"/>
      <c r="L58" s="31"/>
      <c r="M58" s="31"/>
    </row>
    <row r="59" spans="1:13">
      <c r="A59" s="154"/>
      <c r="B59" s="31"/>
      <c r="C59" s="31"/>
      <c r="D59" s="31"/>
      <c r="E59" s="31"/>
      <c r="F59" s="31"/>
      <c r="G59" s="31"/>
      <c r="H59" s="31"/>
      <c r="I59" s="31"/>
      <c r="J59" s="31"/>
      <c r="K59" s="31"/>
      <c r="L59" s="31"/>
      <c r="M59" s="31"/>
    </row>
    <row r="60" spans="1:13">
      <c r="A60" s="154"/>
      <c r="B60" s="31"/>
      <c r="C60" s="31"/>
      <c r="D60" s="31"/>
      <c r="E60" s="31"/>
      <c r="F60" s="31"/>
      <c r="G60" s="31"/>
      <c r="H60" s="31"/>
      <c r="I60" s="31"/>
      <c r="J60" s="31"/>
      <c r="K60" s="31"/>
      <c r="L60" s="31"/>
      <c r="M60" s="31"/>
    </row>
    <row r="61" spans="1:13">
      <c r="A61" s="154"/>
      <c r="B61" s="31"/>
      <c r="C61" s="31"/>
      <c r="D61" s="31"/>
      <c r="E61" s="31"/>
      <c r="F61" s="31"/>
      <c r="G61" s="31"/>
      <c r="H61" s="31"/>
      <c r="I61" s="31"/>
      <c r="J61" s="31"/>
      <c r="K61" s="31"/>
      <c r="L61" s="31"/>
      <c r="M61" s="31"/>
    </row>
    <row r="62" spans="1:13">
      <c r="A62" s="154"/>
      <c r="B62" s="31"/>
      <c r="C62" s="31"/>
      <c r="D62" s="31"/>
      <c r="E62" s="31"/>
      <c r="F62" s="31"/>
      <c r="G62" s="31"/>
      <c r="H62" s="31"/>
      <c r="I62" s="31"/>
      <c r="J62" s="31"/>
      <c r="K62" s="31"/>
      <c r="L62" s="31"/>
      <c r="M62" s="31"/>
    </row>
    <row r="63" spans="1:13">
      <c r="A63" s="154"/>
      <c r="B63" s="31"/>
      <c r="C63" s="31"/>
      <c r="D63" s="31"/>
      <c r="E63" s="31"/>
      <c r="F63" s="31"/>
      <c r="G63" s="31"/>
      <c r="H63" s="31"/>
      <c r="I63" s="31"/>
      <c r="J63" s="31"/>
      <c r="K63" s="31"/>
      <c r="L63" s="31"/>
      <c r="M63" s="31"/>
    </row>
    <row r="64" spans="1:13">
      <c r="A64" s="154"/>
      <c r="B64" s="31"/>
      <c r="C64" s="31"/>
      <c r="D64" s="31"/>
      <c r="E64" s="31"/>
      <c r="F64" s="31"/>
      <c r="G64" s="31"/>
      <c r="H64" s="31"/>
      <c r="I64" s="31"/>
      <c r="J64" s="31"/>
      <c r="K64" s="31"/>
      <c r="L64" s="31"/>
      <c r="M64" s="31"/>
    </row>
    <row r="65" spans="1:13">
      <c r="A65" s="154"/>
      <c r="B65" s="31"/>
      <c r="C65" s="31"/>
      <c r="D65" s="31"/>
      <c r="E65" s="31"/>
      <c r="F65" s="31"/>
      <c r="G65" s="31"/>
      <c r="H65" s="31"/>
      <c r="I65" s="31"/>
      <c r="J65" s="31"/>
      <c r="K65" s="31"/>
      <c r="L65" s="31"/>
      <c r="M65" s="31"/>
    </row>
    <row r="66" spans="1:13">
      <c r="A66" s="154"/>
      <c r="B66" s="31"/>
      <c r="C66" s="31"/>
      <c r="D66" s="31"/>
      <c r="E66" s="31"/>
      <c r="F66" s="31"/>
      <c r="G66" s="31"/>
      <c r="H66" s="31"/>
      <c r="I66" s="31"/>
      <c r="J66" s="31"/>
      <c r="K66" s="31"/>
      <c r="L66" s="31"/>
      <c r="M66" s="31"/>
    </row>
    <row r="67" spans="1:13">
      <c r="A67" s="154"/>
      <c r="B67" s="31"/>
      <c r="C67" s="31"/>
      <c r="D67" s="31"/>
      <c r="E67" s="31"/>
      <c r="F67" s="31"/>
      <c r="G67" s="31"/>
      <c r="H67" s="31"/>
      <c r="I67" s="31"/>
      <c r="J67" s="31"/>
      <c r="K67" s="31"/>
      <c r="L67" s="31"/>
      <c r="M67" s="31"/>
    </row>
    <row r="68" spans="1:13">
      <c r="A68" s="154"/>
      <c r="B68" s="31"/>
      <c r="C68" s="31"/>
      <c r="D68" s="31"/>
      <c r="E68" s="31"/>
      <c r="F68" s="31"/>
      <c r="G68" s="31"/>
      <c r="H68" s="31"/>
      <c r="I68" s="31"/>
      <c r="J68" s="31"/>
      <c r="K68" s="31"/>
      <c r="L68" s="31"/>
      <c r="M68" s="31"/>
    </row>
    <row r="69" spans="1:13">
      <c r="A69" s="154"/>
      <c r="B69" s="31"/>
      <c r="C69" s="31"/>
      <c r="D69" s="31"/>
      <c r="E69" s="31"/>
      <c r="F69" s="31"/>
      <c r="G69" s="31"/>
      <c r="H69" s="31"/>
      <c r="I69" s="31"/>
      <c r="J69" s="31"/>
      <c r="K69" s="31"/>
      <c r="L69" s="31"/>
      <c r="M69" s="31"/>
    </row>
    <row r="70" spans="1:13">
      <c r="A70" s="154"/>
      <c r="B70" s="31"/>
      <c r="C70" s="31"/>
      <c r="D70" s="31"/>
      <c r="E70" s="31"/>
      <c r="F70" s="31"/>
      <c r="G70" s="31"/>
      <c r="H70" s="31"/>
      <c r="I70" s="31"/>
      <c r="J70" s="31"/>
      <c r="K70" s="31"/>
      <c r="L70" s="31"/>
      <c r="M70" s="31"/>
    </row>
    <row r="71" spans="1:13">
      <c r="A71" s="154"/>
      <c r="B71" s="31"/>
      <c r="C71" s="31"/>
      <c r="D71" s="31"/>
      <c r="E71" s="31"/>
      <c r="F71" s="31"/>
      <c r="G71" s="31"/>
      <c r="H71" s="31"/>
      <c r="I71" s="31"/>
      <c r="J71" s="31"/>
      <c r="K71" s="31"/>
      <c r="L71" s="31"/>
      <c r="M71" s="31"/>
    </row>
    <row r="72" spans="1:13">
      <c r="A72" s="154"/>
      <c r="B72" s="31"/>
      <c r="C72" s="31"/>
      <c r="D72" s="31"/>
      <c r="E72" s="31"/>
      <c r="F72" s="31"/>
      <c r="G72" s="31"/>
      <c r="H72" s="31"/>
      <c r="I72" s="31"/>
      <c r="J72" s="31"/>
      <c r="K72" s="31"/>
      <c r="L72" s="31"/>
      <c r="M72" s="31"/>
    </row>
    <row r="73" spans="1:13">
      <c r="A73" s="154"/>
      <c r="B73" s="31"/>
      <c r="C73" s="31"/>
      <c r="D73" s="31"/>
      <c r="E73" s="31"/>
      <c r="F73" s="31"/>
      <c r="G73" s="31"/>
      <c r="H73" s="31"/>
      <c r="I73" s="31"/>
      <c r="J73" s="31"/>
      <c r="K73" s="31"/>
      <c r="L73" s="31"/>
      <c r="M73" s="31"/>
    </row>
    <row r="74" spans="1:13">
      <c r="A74" s="154"/>
      <c r="B74" s="31"/>
      <c r="C74" s="31"/>
      <c r="D74" s="31"/>
      <c r="E74" s="31"/>
      <c r="F74" s="31"/>
      <c r="G74" s="31"/>
      <c r="H74" s="31"/>
      <c r="I74" s="31"/>
      <c r="J74" s="31"/>
      <c r="K74" s="31"/>
      <c r="L74" s="31"/>
      <c r="M74" s="31"/>
    </row>
    <row r="75" spans="1:13">
      <c r="A75" s="154"/>
      <c r="B75" s="31"/>
      <c r="C75" s="31"/>
      <c r="D75" s="31"/>
      <c r="E75" s="31"/>
      <c r="F75" s="31"/>
      <c r="G75" s="31"/>
      <c r="H75" s="31"/>
      <c r="I75" s="31"/>
      <c r="J75" s="31"/>
      <c r="K75" s="31"/>
      <c r="L75" s="31"/>
      <c r="M75" s="31"/>
    </row>
    <row r="76" spans="1:13">
      <c r="A76" s="154"/>
      <c r="B76" s="31"/>
      <c r="C76" s="31"/>
      <c r="D76" s="31"/>
      <c r="E76" s="31"/>
      <c r="F76" s="31"/>
      <c r="G76" s="31"/>
      <c r="H76" s="31"/>
      <c r="I76" s="31"/>
      <c r="J76" s="31"/>
      <c r="K76" s="31"/>
      <c r="L76" s="31"/>
      <c r="M76" s="31"/>
    </row>
    <row r="77" spans="1:13">
      <c r="A77" s="154"/>
      <c r="B77" s="31"/>
      <c r="C77" s="31"/>
      <c r="D77" s="31"/>
      <c r="E77" s="31"/>
      <c r="F77" s="31"/>
      <c r="G77" s="31"/>
      <c r="H77" s="31"/>
      <c r="I77" s="31"/>
      <c r="J77" s="31"/>
      <c r="K77" s="31"/>
      <c r="L77" s="31"/>
      <c r="M77" s="31"/>
    </row>
    <row r="78" spans="1:13">
      <c r="A78" s="154"/>
      <c r="B78" s="31"/>
      <c r="C78" s="31"/>
      <c r="D78" s="31"/>
      <c r="E78" s="31"/>
      <c r="F78" s="31"/>
      <c r="G78" s="31"/>
      <c r="H78" s="31"/>
      <c r="I78" s="31"/>
      <c r="J78" s="31"/>
      <c r="K78" s="31"/>
      <c r="L78" s="31"/>
      <c r="M78" s="31"/>
    </row>
    <row r="79" spans="1:13">
      <c r="A79" s="154"/>
      <c r="B79" s="31"/>
      <c r="C79" s="31"/>
      <c r="D79" s="31"/>
      <c r="E79" s="31"/>
      <c r="F79" s="31"/>
      <c r="G79" s="31"/>
      <c r="H79" s="31"/>
      <c r="I79" s="31"/>
      <c r="J79" s="31"/>
      <c r="K79" s="31"/>
      <c r="L79" s="31"/>
      <c r="M79" s="31"/>
    </row>
    <row r="80" spans="1:13">
      <c r="A80" s="154"/>
      <c r="B80" s="31"/>
      <c r="C80" s="31"/>
      <c r="D80" s="31"/>
      <c r="E80" s="31"/>
      <c r="F80" s="31"/>
      <c r="G80" s="31"/>
      <c r="H80" s="31"/>
      <c r="I80" s="31"/>
      <c r="J80" s="31"/>
      <c r="K80" s="31"/>
      <c r="L80" s="31"/>
      <c r="M80" s="31"/>
    </row>
    <row r="81" spans="1:13">
      <c r="A81" s="154"/>
      <c r="B81" s="31"/>
      <c r="C81" s="31"/>
      <c r="D81" s="31"/>
      <c r="E81" s="31"/>
      <c r="F81" s="31"/>
      <c r="G81" s="31"/>
      <c r="H81" s="31"/>
      <c r="I81" s="31"/>
      <c r="J81" s="31"/>
      <c r="K81" s="31"/>
      <c r="L81" s="31"/>
      <c r="M81" s="31"/>
    </row>
    <row r="82" spans="1:13">
      <c r="A82" s="154"/>
      <c r="B82" s="31"/>
      <c r="C82" s="31"/>
      <c r="D82" s="31"/>
      <c r="E82" s="31"/>
      <c r="F82" s="31"/>
      <c r="G82" s="31"/>
      <c r="H82" s="31"/>
      <c r="I82" s="31"/>
      <c r="J82" s="31"/>
      <c r="K82" s="31"/>
      <c r="L82" s="31"/>
      <c r="M82" s="31"/>
    </row>
    <row r="83" spans="1:13">
      <c r="A83" s="154"/>
      <c r="B83" s="31"/>
      <c r="C83" s="31"/>
      <c r="D83" s="31"/>
      <c r="E83" s="31"/>
      <c r="F83" s="31"/>
      <c r="G83" s="31"/>
      <c r="H83" s="31"/>
      <c r="I83" s="31"/>
      <c r="J83" s="31"/>
      <c r="K83" s="31"/>
      <c r="L83" s="31"/>
      <c r="M83" s="31"/>
    </row>
    <row r="84" spans="1:13">
      <c r="A84" s="154"/>
      <c r="B84" s="31"/>
      <c r="C84" s="31"/>
      <c r="D84" s="31"/>
      <c r="E84" s="31"/>
      <c r="F84" s="31"/>
      <c r="G84" s="31"/>
      <c r="H84" s="31"/>
      <c r="I84" s="31"/>
      <c r="J84" s="31"/>
      <c r="K84" s="31"/>
      <c r="L84" s="31"/>
      <c r="M84" s="31"/>
    </row>
    <row r="85" spans="1:13">
      <c r="A85" s="154"/>
      <c r="B85" s="31"/>
      <c r="C85" s="31"/>
      <c r="D85" s="31"/>
      <c r="E85" s="31"/>
      <c r="F85" s="31"/>
      <c r="G85" s="31"/>
      <c r="H85" s="31"/>
      <c r="I85" s="31"/>
      <c r="J85" s="31"/>
      <c r="K85" s="31"/>
      <c r="L85" s="31"/>
      <c r="M85" s="31"/>
    </row>
    <row r="86" spans="1:13">
      <c r="A86" s="154"/>
      <c r="B86" s="31"/>
      <c r="C86" s="31"/>
      <c r="D86" s="31"/>
      <c r="E86" s="31"/>
      <c r="F86" s="31"/>
      <c r="G86" s="31"/>
      <c r="H86" s="31"/>
      <c r="I86" s="31"/>
      <c r="J86" s="31"/>
      <c r="K86" s="31"/>
      <c r="L86" s="31"/>
      <c r="M86" s="31"/>
    </row>
    <row r="87" spans="1:13">
      <c r="A87" s="154"/>
      <c r="B87" s="31"/>
      <c r="C87" s="31"/>
      <c r="D87" s="31"/>
      <c r="E87" s="31"/>
      <c r="F87" s="31"/>
      <c r="G87" s="31"/>
      <c r="H87" s="31"/>
      <c r="I87" s="31"/>
      <c r="J87" s="31"/>
      <c r="K87" s="31"/>
      <c r="L87" s="31"/>
      <c r="M87" s="31"/>
    </row>
    <row r="88" spans="1:13">
      <c r="A88" s="154"/>
      <c r="B88" s="31"/>
      <c r="C88" s="31"/>
      <c r="D88" s="31"/>
      <c r="E88" s="31"/>
      <c r="F88" s="31"/>
      <c r="G88" s="31"/>
      <c r="H88" s="31"/>
      <c r="I88" s="31"/>
      <c r="J88" s="31"/>
      <c r="K88" s="31"/>
      <c r="L88" s="31"/>
      <c r="M88" s="31"/>
    </row>
    <row r="89" spans="1:13">
      <c r="A89" s="154"/>
      <c r="B89" s="31"/>
      <c r="C89" s="31"/>
      <c r="D89" s="31"/>
      <c r="E89" s="31"/>
      <c r="F89" s="31"/>
      <c r="G89" s="31"/>
      <c r="H89" s="31"/>
      <c r="I89" s="31"/>
      <c r="J89" s="31"/>
      <c r="K89" s="31"/>
      <c r="L89" s="31"/>
      <c r="M89" s="31"/>
    </row>
    <row r="90" spans="1:13">
      <c r="A90" s="154"/>
      <c r="B90" s="31"/>
      <c r="C90" s="31"/>
      <c r="D90" s="31"/>
      <c r="E90" s="31"/>
      <c r="F90" s="31"/>
      <c r="G90" s="31"/>
      <c r="H90" s="31"/>
      <c r="I90" s="31"/>
      <c r="J90" s="31"/>
      <c r="K90" s="31"/>
      <c r="L90" s="31"/>
      <c r="M90" s="31"/>
    </row>
    <row r="91" spans="1:13">
      <c r="A91" s="154"/>
      <c r="B91" s="31"/>
      <c r="C91" s="31"/>
      <c r="D91" s="31"/>
      <c r="E91" s="31"/>
      <c r="F91" s="31"/>
      <c r="G91" s="31"/>
      <c r="H91" s="31"/>
      <c r="I91" s="31"/>
      <c r="J91" s="31"/>
      <c r="K91" s="31"/>
      <c r="L91" s="31"/>
      <c r="M91" s="31"/>
    </row>
    <row r="92" spans="1:13">
      <c r="A92" s="154"/>
      <c r="B92" s="31"/>
      <c r="C92" s="31"/>
      <c r="D92" s="31"/>
      <c r="E92" s="31"/>
      <c r="F92" s="31"/>
      <c r="G92" s="31"/>
      <c r="H92" s="31"/>
      <c r="I92" s="31"/>
      <c r="J92" s="31"/>
      <c r="K92" s="31"/>
      <c r="L92" s="31"/>
      <c r="M92" s="31"/>
    </row>
    <row r="93" spans="1:13">
      <c r="A93" s="154"/>
      <c r="B93" s="31"/>
      <c r="C93" s="31"/>
      <c r="D93" s="31"/>
      <c r="E93" s="31"/>
      <c r="F93" s="31"/>
      <c r="G93" s="31"/>
      <c r="H93" s="31"/>
      <c r="I93" s="31"/>
      <c r="J93" s="31"/>
      <c r="K93" s="31"/>
      <c r="L93" s="31"/>
      <c r="M93" s="31"/>
    </row>
    <row r="94" spans="1:13">
      <c r="A94" s="154"/>
      <c r="B94" s="31"/>
      <c r="C94" s="31"/>
      <c r="D94" s="31"/>
      <c r="E94" s="31"/>
      <c r="F94" s="31"/>
      <c r="G94" s="31"/>
      <c r="H94" s="31"/>
      <c r="I94" s="31"/>
      <c r="J94" s="31"/>
      <c r="K94" s="31"/>
      <c r="L94" s="31"/>
      <c r="M94" s="31"/>
    </row>
    <row r="95" spans="1:13">
      <c r="A95" s="154"/>
      <c r="B95" s="31"/>
      <c r="C95" s="31"/>
      <c r="D95" s="31"/>
      <c r="E95" s="31"/>
      <c r="F95" s="31"/>
      <c r="G95" s="31"/>
      <c r="H95" s="31"/>
      <c r="I95" s="31"/>
      <c r="J95" s="31"/>
      <c r="K95" s="31"/>
      <c r="L95" s="31"/>
      <c r="M95" s="31"/>
    </row>
    <row r="96" spans="1:13">
      <c r="A96" s="154"/>
      <c r="B96" s="31"/>
      <c r="C96" s="31"/>
      <c r="D96" s="31"/>
      <c r="E96" s="31"/>
      <c r="F96" s="31"/>
      <c r="G96" s="31"/>
      <c r="H96" s="31"/>
      <c r="I96" s="31"/>
      <c r="J96" s="31"/>
      <c r="K96" s="31"/>
      <c r="L96" s="31"/>
      <c r="M96" s="31"/>
    </row>
    <row r="97" spans="1:13">
      <c r="A97" s="154"/>
      <c r="B97" s="31"/>
      <c r="C97" s="31"/>
      <c r="D97" s="31"/>
      <c r="E97" s="31"/>
      <c r="F97" s="31"/>
      <c r="G97" s="31"/>
      <c r="H97" s="31"/>
      <c r="I97" s="31"/>
      <c r="J97" s="31"/>
      <c r="K97" s="31"/>
      <c r="L97" s="31"/>
      <c r="M97" s="31"/>
    </row>
    <row r="98" spans="1:13">
      <c r="A98" s="154"/>
      <c r="B98" s="31"/>
      <c r="C98" s="31"/>
      <c r="D98" s="31"/>
      <c r="E98" s="31"/>
      <c r="F98" s="31"/>
      <c r="G98" s="31"/>
      <c r="H98" s="31"/>
      <c r="I98" s="31"/>
      <c r="J98" s="31"/>
      <c r="K98" s="31"/>
      <c r="L98" s="31"/>
      <c r="M98" s="31"/>
    </row>
    <row r="99" spans="1:13">
      <c r="A99" s="154"/>
      <c r="B99" s="3"/>
      <c r="C99" s="3"/>
      <c r="D99" s="3"/>
      <c r="E99" s="3"/>
      <c r="F99" s="3"/>
      <c r="G99" s="3"/>
      <c r="H99" s="3"/>
      <c r="I99" s="3"/>
      <c r="J99" s="3"/>
      <c r="K99" s="3"/>
      <c r="L99" s="3"/>
      <c r="M99" s="3"/>
    </row>
    <row r="100" spans="1:13">
      <c r="A100" s="154"/>
      <c r="B100" s="3"/>
      <c r="C100" s="3"/>
      <c r="D100" s="3"/>
      <c r="E100" s="3"/>
      <c r="F100" s="3"/>
      <c r="G100" s="3"/>
      <c r="H100" s="3"/>
      <c r="I100" s="3"/>
      <c r="J100" s="3"/>
      <c r="K100" s="3"/>
      <c r="L100" s="3"/>
      <c r="M100" s="3"/>
    </row>
    <row r="101" spans="1:13">
      <c r="A101" s="3"/>
      <c r="B101" s="3"/>
      <c r="C101" s="3"/>
      <c r="D101" s="3"/>
      <c r="E101" s="3"/>
      <c r="F101" s="3"/>
      <c r="G101" s="3"/>
      <c r="H101" s="3"/>
      <c r="I101" s="3"/>
      <c r="J101" s="3"/>
      <c r="K101" s="3"/>
      <c r="L101" s="3"/>
      <c r="M101" s="3"/>
    </row>
    <row r="102" spans="1:13">
      <c r="A102" s="3"/>
      <c r="B102" s="3"/>
      <c r="C102" s="3"/>
      <c r="D102" s="3"/>
      <c r="E102" s="3"/>
      <c r="F102" s="3"/>
      <c r="G102" s="3"/>
      <c r="H102" s="3"/>
      <c r="I102" s="3"/>
      <c r="J102" s="3"/>
      <c r="K102" s="3"/>
      <c r="L102" s="3"/>
      <c r="M102" s="3"/>
    </row>
    <row r="103" spans="1:13">
      <c r="A103" s="3"/>
      <c r="B103" s="3"/>
      <c r="C103" s="3"/>
      <c r="D103" s="3"/>
      <c r="E103" s="3"/>
      <c r="F103" s="3"/>
      <c r="G103" s="3"/>
      <c r="H103" s="3"/>
      <c r="I103" s="3"/>
      <c r="J103" s="3"/>
      <c r="K103" s="3"/>
      <c r="L103" s="3"/>
      <c r="M103" s="3"/>
    </row>
    <row r="104" spans="1:13">
      <c r="A104" s="3"/>
      <c r="B104" s="3"/>
      <c r="C104" s="3"/>
      <c r="D104" s="3"/>
      <c r="E104" s="3"/>
      <c r="F104" s="3"/>
      <c r="G104" s="3"/>
      <c r="H104" s="3"/>
      <c r="I104" s="3"/>
      <c r="J104" s="3"/>
      <c r="K104" s="3"/>
      <c r="L104" s="3"/>
      <c r="M104" s="3"/>
    </row>
    <row r="105" spans="1:13">
      <c r="A105" s="3"/>
      <c r="B105" s="3"/>
      <c r="C105" s="3"/>
      <c r="D105" s="3"/>
      <c r="E105" s="3"/>
      <c r="F105" s="3"/>
      <c r="G105" s="3"/>
      <c r="H105" s="3"/>
      <c r="I105" s="3"/>
      <c r="J105" s="3"/>
      <c r="K105" s="3"/>
      <c r="L105" s="3"/>
      <c r="M105" s="3"/>
    </row>
    <row r="106" spans="1:13">
      <c r="A106" s="3"/>
      <c r="B106" s="3"/>
      <c r="C106" s="3"/>
      <c r="D106" s="3"/>
      <c r="E106" s="3"/>
      <c r="F106" s="3"/>
      <c r="G106" s="3"/>
      <c r="H106" s="3"/>
      <c r="I106" s="3"/>
      <c r="J106" s="3"/>
      <c r="K106" s="3"/>
      <c r="L106" s="3"/>
      <c r="M106" s="3"/>
    </row>
    <row r="107" spans="1:13">
      <c r="A107" s="3"/>
      <c r="B107" s="3"/>
      <c r="C107" s="3"/>
      <c r="D107" s="3"/>
      <c r="E107" s="3"/>
      <c r="F107" s="3"/>
      <c r="G107" s="3"/>
      <c r="H107" s="3"/>
      <c r="I107" s="3"/>
      <c r="J107" s="3"/>
      <c r="K107" s="3"/>
      <c r="L107" s="3"/>
      <c r="M107" s="3"/>
    </row>
    <row r="108" spans="1:13">
      <c r="A108" s="3"/>
      <c r="B108" s="3"/>
      <c r="C108" s="3"/>
      <c r="D108" s="3"/>
      <c r="E108" s="3"/>
      <c r="F108" s="3"/>
      <c r="G108" s="3"/>
      <c r="H108" s="3"/>
      <c r="I108" s="3"/>
      <c r="J108" s="3"/>
      <c r="K108" s="3"/>
      <c r="L108" s="3"/>
      <c r="M108" s="3"/>
    </row>
    <row r="109" spans="1:13">
      <c r="A109" s="3"/>
      <c r="B109" s="3"/>
      <c r="C109" s="3"/>
      <c r="D109" s="3"/>
      <c r="E109" s="3"/>
      <c r="F109" s="3"/>
      <c r="G109" s="3"/>
      <c r="H109" s="3"/>
      <c r="I109" s="3"/>
      <c r="J109" s="3"/>
      <c r="K109" s="3"/>
      <c r="L109" s="3"/>
      <c r="M109" s="3"/>
    </row>
    <row r="110" spans="1:13">
      <c r="A110" s="3"/>
      <c r="B110" s="3"/>
      <c r="C110" s="3"/>
      <c r="D110" s="3"/>
      <c r="E110" s="3"/>
      <c r="F110" s="3"/>
      <c r="G110" s="3"/>
      <c r="H110" s="3"/>
      <c r="I110" s="3"/>
      <c r="J110" s="3"/>
      <c r="K110" s="3"/>
      <c r="L110" s="3"/>
      <c r="M110" s="3"/>
    </row>
    <row r="111" spans="1:13">
      <c r="A111" s="3"/>
      <c r="B111" s="3"/>
      <c r="C111" s="3"/>
      <c r="D111" s="3"/>
      <c r="E111" s="3"/>
      <c r="F111" s="3"/>
      <c r="G111" s="3"/>
      <c r="H111" s="3"/>
      <c r="I111" s="3"/>
      <c r="J111" s="3"/>
      <c r="K111" s="3"/>
      <c r="L111" s="3"/>
      <c r="M111" s="3"/>
    </row>
    <row r="112" spans="1:13">
      <c r="A112" s="3"/>
      <c r="B112" s="3"/>
      <c r="C112" s="3"/>
      <c r="D112" s="3"/>
      <c r="E112" s="3"/>
      <c r="F112" s="3"/>
      <c r="G112" s="3"/>
      <c r="H112" s="3"/>
      <c r="I112" s="3"/>
      <c r="J112" s="3"/>
      <c r="K112" s="3"/>
      <c r="L112" s="3"/>
      <c r="M112" s="3"/>
    </row>
    <row r="113" spans="1:13">
      <c r="A113" s="3"/>
      <c r="B113" s="3"/>
      <c r="C113" s="3"/>
      <c r="D113" s="3"/>
      <c r="E113" s="3"/>
      <c r="F113" s="3"/>
      <c r="G113" s="3"/>
      <c r="H113" s="3"/>
      <c r="I113" s="3"/>
      <c r="J113" s="3"/>
      <c r="K113" s="3"/>
      <c r="L113" s="3"/>
      <c r="M113" s="3"/>
    </row>
    <row r="114" spans="1:13">
      <c r="A114" s="3"/>
      <c r="B114" s="3"/>
      <c r="C114" s="3"/>
      <c r="D114" s="3"/>
      <c r="E114" s="3"/>
      <c r="F114" s="3"/>
      <c r="G114" s="3"/>
      <c r="H114" s="3"/>
      <c r="I114" s="3"/>
      <c r="J114" s="3"/>
      <c r="K114" s="3"/>
      <c r="L114" s="3"/>
      <c r="M114" s="3"/>
    </row>
    <row r="115" spans="1:13">
      <c r="A115" s="3"/>
      <c r="B115" s="3"/>
      <c r="C115" s="3"/>
      <c r="D115" s="3"/>
      <c r="E115" s="3"/>
      <c r="F115" s="3"/>
      <c r="G115" s="3"/>
      <c r="H115" s="3"/>
      <c r="I115" s="3"/>
      <c r="J115" s="3"/>
      <c r="K115" s="3"/>
      <c r="L115" s="3"/>
      <c r="M115" s="3"/>
    </row>
    <row r="116" spans="1:13">
      <c r="A116" s="3"/>
      <c r="B116" s="3"/>
      <c r="C116" s="3"/>
      <c r="D116" s="3"/>
      <c r="E116" s="3"/>
      <c r="F116" s="3"/>
      <c r="G116" s="3"/>
      <c r="H116" s="3"/>
      <c r="I116" s="3"/>
      <c r="J116" s="3"/>
      <c r="K116" s="3"/>
      <c r="L116" s="3"/>
      <c r="M116" s="3"/>
    </row>
    <row r="117" spans="1:13">
      <c r="A117" s="3"/>
      <c r="B117" s="3"/>
      <c r="C117" s="3"/>
      <c r="D117" s="3"/>
      <c r="E117" s="3"/>
      <c r="F117" s="3"/>
      <c r="G117" s="3"/>
      <c r="H117" s="3"/>
      <c r="I117" s="3"/>
      <c r="J117" s="3"/>
      <c r="K117" s="3"/>
      <c r="L117" s="3"/>
      <c r="M117" s="3"/>
    </row>
    <row r="118" spans="1:13">
      <c r="A118" s="3"/>
      <c r="B118" s="3"/>
      <c r="C118" s="3"/>
      <c r="D118" s="3"/>
      <c r="E118" s="3"/>
      <c r="F118" s="3"/>
      <c r="G118" s="3"/>
      <c r="H118" s="3"/>
      <c r="I118" s="3"/>
      <c r="J118" s="3"/>
      <c r="K118" s="3"/>
      <c r="L118" s="3"/>
      <c r="M118" s="3"/>
    </row>
    <row r="119" spans="1:13">
      <c r="A119" s="3"/>
      <c r="B119" s="3"/>
      <c r="C119" s="3"/>
      <c r="D119" s="3"/>
      <c r="E119" s="3"/>
      <c r="F119" s="3"/>
      <c r="G119" s="3"/>
      <c r="H119" s="3"/>
      <c r="I119" s="3"/>
      <c r="J119" s="3"/>
      <c r="K119" s="3"/>
      <c r="L119" s="3"/>
      <c r="M119" s="3"/>
    </row>
    <row r="120" spans="1:13">
      <c r="A120" s="3"/>
      <c r="B120" s="3"/>
      <c r="C120" s="3"/>
      <c r="D120" s="3"/>
      <c r="E120" s="3"/>
      <c r="F120" s="3"/>
      <c r="G120" s="3"/>
      <c r="H120" s="3"/>
      <c r="I120" s="3"/>
      <c r="J120" s="3"/>
      <c r="K120" s="3"/>
      <c r="L120" s="3"/>
      <c r="M120" s="3"/>
    </row>
    <row r="121" spans="1:13">
      <c r="A121" s="3"/>
      <c r="B121" s="3"/>
      <c r="C121" s="3"/>
      <c r="D121" s="3"/>
      <c r="E121" s="3"/>
      <c r="F121" s="3"/>
      <c r="G121" s="3"/>
      <c r="H121" s="3"/>
      <c r="I121" s="3"/>
      <c r="J121" s="3"/>
      <c r="K121" s="3"/>
      <c r="L121" s="3"/>
      <c r="M121" s="3"/>
    </row>
    <row r="122" spans="1:13">
      <c r="A122" s="3"/>
      <c r="B122" s="3"/>
      <c r="C122" s="3"/>
      <c r="D122" s="3"/>
      <c r="E122" s="3"/>
      <c r="F122" s="3"/>
      <c r="G122" s="3"/>
      <c r="H122" s="3"/>
      <c r="I122" s="3"/>
      <c r="J122" s="3"/>
      <c r="K122" s="3"/>
      <c r="L122" s="3"/>
      <c r="M122" s="3"/>
    </row>
    <row r="123" spans="1:13">
      <c r="A123" s="3"/>
      <c r="B123" s="3"/>
      <c r="C123" s="3"/>
      <c r="D123" s="3"/>
      <c r="E123" s="3"/>
      <c r="F123" s="3"/>
      <c r="G123" s="3"/>
      <c r="H123" s="3"/>
      <c r="I123" s="3"/>
      <c r="J123" s="3"/>
      <c r="K123" s="3"/>
      <c r="L123" s="3"/>
      <c r="M123" s="3"/>
    </row>
    <row r="124" spans="1:13">
      <c r="A124" s="3"/>
      <c r="B124" s="3"/>
      <c r="C124" s="3"/>
      <c r="D124" s="3"/>
      <c r="E124" s="3"/>
      <c r="F124" s="3"/>
      <c r="G124" s="3"/>
      <c r="H124" s="3"/>
      <c r="I124" s="3"/>
      <c r="J124" s="3"/>
      <c r="K124" s="3"/>
      <c r="L124" s="3"/>
      <c r="M124" s="3"/>
    </row>
    <row r="125" spans="1:13">
      <c r="A125" s="3"/>
      <c r="B125" s="3"/>
      <c r="C125" s="3"/>
      <c r="D125" s="3"/>
      <c r="E125" s="3"/>
      <c r="F125" s="3"/>
      <c r="G125" s="3"/>
      <c r="H125" s="3"/>
      <c r="I125" s="3"/>
      <c r="J125" s="3"/>
      <c r="K125" s="3"/>
      <c r="L125" s="3"/>
      <c r="M125" s="3"/>
    </row>
    <row r="126" spans="1:13">
      <c r="A126" s="3"/>
      <c r="B126" s="3"/>
      <c r="C126" s="3"/>
      <c r="D126" s="3"/>
      <c r="E126" s="3"/>
      <c r="F126" s="3"/>
      <c r="G126" s="3"/>
      <c r="H126" s="3"/>
      <c r="I126" s="3"/>
      <c r="J126" s="3"/>
      <c r="K126" s="3"/>
      <c r="L126" s="3"/>
      <c r="M126" s="3"/>
    </row>
    <row r="127" spans="1:13">
      <c r="A127" s="3"/>
      <c r="B127" s="3"/>
      <c r="C127" s="3"/>
      <c r="D127" s="3"/>
      <c r="E127" s="3"/>
      <c r="F127" s="3"/>
      <c r="G127" s="3"/>
      <c r="H127" s="3"/>
      <c r="I127" s="3"/>
      <c r="J127" s="3"/>
      <c r="K127" s="3"/>
      <c r="L127" s="3"/>
      <c r="M127" s="3"/>
    </row>
    <row r="128" spans="1:13">
      <c r="A128" s="3"/>
      <c r="B128" s="3"/>
      <c r="C128" s="3"/>
      <c r="D128" s="3"/>
      <c r="E128" s="3"/>
      <c r="F128" s="3"/>
      <c r="G128" s="3"/>
      <c r="H128" s="3"/>
      <c r="I128" s="3"/>
      <c r="J128" s="3"/>
      <c r="K128" s="3"/>
      <c r="L128" s="3"/>
      <c r="M128" s="3"/>
    </row>
    <row r="129" spans="1:13">
      <c r="A129" s="3"/>
      <c r="B129" s="3"/>
      <c r="C129" s="3"/>
      <c r="D129" s="3"/>
      <c r="E129" s="3"/>
      <c r="F129" s="3"/>
      <c r="G129" s="3"/>
      <c r="H129" s="3"/>
      <c r="I129" s="3"/>
      <c r="J129" s="3"/>
      <c r="K129" s="3"/>
      <c r="L129" s="3"/>
      <c r="M129" s="3"/>
    </row>
    <row r="130" spans="1:13">
      <c r="A130" s="3"/>
      <c r="B130" s="3"/>
      <c r="C130" s="3"/>
      <c r="D130" s="3"/>
      <c r="E130" s="3"/>
      <c r="F130" s="3"/>
      <c r="G130" s="3"/>
      <c r="H130" s="3"/>
      <c r="I130" s="3"/>
      <c r="J130" s="3"/>
      <c r="K130" s="3"/>
      <c r="L130" s="3"/>
      <c r="M130" s="3"/>
    </row>
    <row r="131" spans="1:13">
      <c r="A131" s="3"/>
      <c r="B131" s="3"/>
      <c r="C131" s="3"/>
      <c r="D131" s="3"/>
      <c r="E131" s="3"/>
      <c r="F131" s="3"/>
      <c r="G131" s="3"/>
      <c r="H131" s="3"/>
      <c r="I131" s="3"/>
      <c r="J131" s="3"/>
      <c r="K131" s="3"/>
      <c r="L131" s="3"/>
      <c r="M131" s="3"/>
    </row>
    <row r="132" spans="1:13">
      <c r="A132" s="3"/>
      <c r="B132" s="3"/>
      <c r="C132" s="3"/>
      <c r="D132" s="3"/>
      <c r="E132" s="3"/>
      <c r="F132" s="3"/>
      <c r="G132" s="3"/>
      <c r="H132" s="3"/>
      <c r="I132" s="3"/>
      <c r="J132" s="3"/>
      <c r="K132" s="3"/>
      <c r="L132" s="3"/>
      <c r="M132" s="3"/>
    </row>
    <row r="133" spans="1:13">
      <c r="A133" s="3"/>
      <c r="B133" s="3"/>
      <c r="C133" s="3"/>
      <c r="D133" s="3"/>
      <c r="E133" s="3"/>
      <c r="F133" s="3"/>
      <c r="G133" s="3"/>
      <c r="H133" s="3"/>
      <c r="I133" s="3"/>
      <c r="J133" s="3"/>
      <c r="K133" s="3"/>
      <c r="L133" s="3"/>
      <c r="M133" s="3"/>
    </row>
    <row r="134" spans="1:13">
      <c r="A134" s="3"/>
      <c r="B134" s="3"/>
      <c r="C134" s="3"/>
      <c r="D134" s="3"/>
      <c r="E134" s="3"/>
      <c r="F134" s="3"/>
      <c r="G134" s="3"/>
      <c r="H134" s="3"/>
      <c r="I134" s="3"/>
      <c r="J134" s="3"/>
      <c r="K134" s="3"/>
      <c r="L134" s="3"/>
      <c r="M134" s="3"/>
    </row>
    <row r="135" spans="1:13">
      <c r="A135" s="3"/>
      <c r="B135" s="3"/>
      <c r="C135" s="3"/>
      <c r="D135" s="3"/>
      <c r="E135" s="3"/>
      <c r="F135" s="3"/>
      <c r="G135" s="3"/>
      <c r="H135" s="3"/>
      <c r="I135" s="3"/>
      <c r="J135" s="3"/>
      <c r="K135" s="3"/>
      <c r="L135" s="3"/>
      <c r="M135" s="3"/>
    </row>
    <row r="136" spans="1:13">
      <c r="A136" s="3"/>
      <c r="B136" s="3"/>
      <c r="C136" s="3"/>
      <c r="D136" s="3"/>
      <c r="E136" s="3"/>
      <c r="F136" s="3"/>
      <c r="G136" s="3"/>
      <c r="H136" s="3"/>
      <c r="I136" s="3"/>
      <c r="J136" s="3"/>
      <c r="K136" s="3"/>
      <c r="L136" s="3"/>
      <c r="M136" s="3"/>
    </row>
    <row r="137" spans="1:13">
      <c r="A137" s="3"/>
      <c r="B137" s="3"/>
      <c r="C137" s="3"/>
      <c r="D137" s="3"/>
      <c r="E137" s="3"/>
      <c r="F137" s="3"/>
      <c r="G137" s="3"/>
      <c r="H137" s="3"/>
      <c r="I137" s="3"/>
      <c r="J137" s="3"/>
      <c r="K137" s="3"/>
      <c r="L137" s="3"/>
      <c r="M137" s="3"/>
    </row>
    <row r="138" spans="1:13">
      <c r="A138" s="3"/>
      <c r="B138" s="3"/>
      <c r="C138" s="3"/>
      <c r="D138" s="3"/>
      <c r="E138" s="3"/>
      <c r="F138" s="3"/>
      <c r="G138" s="3"/>
      <c r="H138" s="3"/>
      <c r="I138" s="3"/>
      <c r="J138" s="3"/>
      <c r="K138" s="3"/>
      <c r="L138" s="3"/>
      <c r="M138" s="3"/>
    </row>
    <row r="139" spans="1:13">
      <c r="A139" s="3"/>
      <c r="B139" s="3"/>
      <c r="C139" s="3"/>
      <c r="D139" s="3"/>
      <c r="E139" s="3"/>
      <c r="F139" s="3"/>
      <c r="G139" s="3"/>
      <c r="H139" s="3"/>
      <c r="I139" s="3"/>
      <c r="J139" s="3"/>
      <c r="K139" s="3"/>
      <c r="L139" s="3"/>
      <c r="M139" s="3"/>
    </row>
    <row r="140" spans="1:13">
      <c r="A140" s="3"/>
      <c r="B140" s="3"/>
      <c r="C140" s="3"/>
      <c r="D140" s="3"/>
      <c r="E140" s="3"/>
      <c r="F140" s="3"/>
      <c r="G140" s="3"/>
      <c r="H140" s="3"/>
      <c r="I140" s="3"/>
      <c r="J140" s="3"/>
      <c r="K140" s="3"/>
      <c r="L140" s="3"/>
      <c r="M140" s="3"/>
    </row>
    <row r="141" spans="1:13">
      <c r="A141" s="3"/>
      <c r="B141" s="3"/>
      <c r="C141" s="3"/>
      <c r="D141" s="3"/>
      <c r="E141" s="3"/>
      <c r="F141" s="3"/>
      <c r="G141" s="3"/>
      <c r="H141" s="3"/>
      <c r="I141" s="3"/>
      <c r="J141" s="3"/>
      <c r="K141" s="3"/>
      <c r="L141" s="3"/>
      <c r="M141" s="3"/>
    </row>
    <row r="142" spans="1:13">
      <c r="A142" s="3"/>
      <c r="B142" s="3"/>
      <c r="C142" s="3"/>
      <c r="D142" s="3"/>
      <c r="E142" s="3"/>
      <c r="F142" s="3"/>
      <c r="G142" s="3"/>
      <c r="H142" s="3"/>
      <c r="I142" s="3"/>
      <c r="J142" s="3"/>
      <c r="K142" s="3"/>
      <c r="L142" s="3"/>
      <c r="M142" s="3"/>
    </row>
    <row r="143" spans="1:13">
      <c r="A143" s="3"/>
      <c r="B143" s="3"/>
      <c r="C143" s="3"/>
      <c r="D143" s="3"/>
      <c r="E143" s="3"/>
      <c r="F143" s="3"/>
      <c r="G143" s="3"/>
      <c r="H143" s="3"/>
      <c r="I143" s="3"/>
      <c r="J143" s="3"/>
      <c r="K143" s="3"/>
      <c r="L143" s="3"/>
      <c r="M143" s="3"/>
    </row>
    <row r="144" spans="1:13">
      <c r="A144" s="3"/>
      <c r="B144" s="3"/>
      <c r="C144" s="3"/>
      <c r="D144" s="3"/>
      <c r="E144" s="3"/>
      <c r="F144" s="3"/>
      <c r="G144" s="3"/>
      <c r="H144" s="3"/>
      <c r="I144" s="3"/>
      <c r="J144" s="3"/>
      <c r="K144" s="3"/>
      <c r="L144" s="3"/>
      <c r="M144" s="3"/>
    </row>
    <row r="145" spans="1:13">
      <c r="A145" s="3"/>
      <c r="B145" s="3"/>
      <c r="C145" s="3"/>
      <c r="D145" s="3"/>
      <c r="E145" s="3"/>
      <c r="F145" s="3"/>
      <c r="G145" s="3"/>
      <c r="H145" s="3"/>
      <c r="I145" s="3"/>
      <c r="J145" s="3"/>
      <c r="K145" s="3"/>
      <c r="L145" s="3"/>
      <c r="M145" s="3"/>
    </row>
    <row r="146" spans="1:13">
      <c r="A146" s="3"/>
      <c r="B146" s="3"/>
      <c r="C146" s="3"/>
      <c r="D146" s="3"/>
      <c r="E146" s="3"/>
      <c r="F146" s="3"/>
      <c r="G146" s="3"/>
      <c r="H146" s="3"/>
      <c r="I146" s="3"/>
      <c r="J146" s="3"/>
      <c r="K146" s="3"/>
      <c r="L146" s="3"/>
      <c r="M146" s="3"/>
    </row>
    <row r="147" spans="1:13">
      <c r="A147" s="3"/>
      <c r="B147" s="3"/>
      <c r="C147" s="3"/>
      <c r="D147" s="3"/>
      <c r="E147" s="3"/>
      <c r="F147" s="3"/>
      <c r="G147" s="3"/>
      <c r="H147" s="3"/>
      <c r="I147" s="3"/>
      <c r="J147" s="3"/>
      <c r="K147" s="3"/>
      <c r="L147" s="3"/>
      <c r="M147" s="3"/>
    </row>
    <row r="148" spans="1:13">
      <c r="A148" s="3"/>
      <c r="B148" s="3"/>
      <c r="C148" s="3"/>
      <c r="D148" s="3"/>
      <c r="E148" s="3"/>
      <c r="F148" s="3"/>
      <c r="G148" s="3"/>
      <c r="H148" s="3"/>
      <c r="I148" s="3"/>
      <c r="J148" s="3"/>
      <c r="K148" s="3"/>
      <c r="L148" s="3"/>
      <c r="M148" s="3"/>
    </row>
    <row r="149" spans="1:13">
      <c r="A149" s="3"/>
      <c r="B149" s="3"/>
      <c r="C149" s="3"/>
      <c r="D149" s="3"/>
      <c r="E149" s="3"/>
      <c r="F149" s="3"/>
      <c r="G149" s="3"/>
      <c r="H149" s="3"/>
      <c r="I149" s="3"/>
      <c r="J149" s="3"/>
      <c r="K149" s="3"/>
      <c r="L149" s="3"/>
      <c r="M149" s="3"/>
    </row>
    <row r="150" spans="1:13">
      <c r="A150" s="3"/>
      <c r="B150" s="3"/>
      <c r="C150" s="3"/>
      <c r="D150" s="3"/>
      <c r="E150" s="3"/>
      <c r="F150" s="3"/>
      <c r="G150" s="3"/>
      <c r="H150" s="3"/>
      <c r="I150" s="3"/>
      <c r="J150" s="3"/>
      <c r="K150" s="3"/>
      <c r="L150" s="3"/>
      <c r="M150" s="3"/>
    </row>
    <row r="151" spans="1:13">
      <c r="A151" s="3"/>
      <c r="B151" s="3"/>
      <c r="C151" s="3"/>
      <c r="D151" s="3"/>
      <c r="E151" s="3"/>
      <c r="F151" s="3"/>
      <c r="G151" s="3"/>
      <c r="H151" s="3"/>
      <c r="I151" s="3"/>
      <c r="J151" s="3"/>
      <c r="K151" s="3"/>
      <c r="L151" s="3"/>
      <c r="M151" s="3"/>
    </row>
    <row r="152" spans="1:13">
      <c r="A152" s="3"/>
      <c r="B152" s="3"/>
      <c r="C152" s="3"/>
      <c r="D152" s="3"/>
      <c r="E152" s="3"/>
      <c r="F152" s="3"/>
      <c r="G152" s="3"/>
      <c r="H152" s="3"/>
      <c r="I152" s="3"/>
      <c r="J152" s="3"/>
      <c r="K152" s="3"/>
      <c r="L152" s="3"/>
      <c r="M152" s="3"/>
    </row>
    <row r="153" spans="1:13">
      <c r="A153" s="3"/>
      <c r="B153" s="3"/>
      <c r="C153" s="3"/>
      <c r="D153" s="3"/>
      <c r="E153" s="3"/>
      <c r="F153" s="3"/>
      <c r="G153" s="3"/>
      <c r="H153" s="3"/>
      <c r="I153" s="3"/>
      <c r="J153" s="3"/>
      <c r="K153" s="3"/>
      <c r="L153" s="3"/>
      <c r="M153" s="3"/>
    </row>
    <row r="154" spans="1:13">
      <c r="A154" s="3"/>
      <c r="B154" s="3"/>
      <c r="C154" s="3"/>
      <c r="D154" s="3"/>
      <c r="E154" s="3"/>
      <c r="F154" s="3"/>
      <c r="G154" s="3"/>
      <c r="H154" s="3"/>
      <c r="I154" s="3"/>
      <c r="J154" s="3"/>
      <c r="K154" s="3"/>
      <c r="L154" s="3"/>
      <c r="M154" s="3"/>
    </row>
    <row r="155" spans="1:13">
      <c r="A155" s="3"/>
      <c r="B155" s="3"/>
      <c r="C155" s="3"/>
      <c r="D155" s="3"/>
      <c r="E155" s="3"/>
      <c r="F155" s="3"/>
      <c r="G155" s="3"/>
      <c r="H155" s="3"/>
      <c r="I155" s="3"/>
      <c r="J155" s="3"/>
      <c r="K155" s="3"/>
      <c r="L155" s="3"/>
      <c r="M155" s="3"/>
    </row>
    <row r="156" spans="1:13">
      <c r="A156" s="3"/>
      <c r="B156" s="3"/>
      <c r="C156" s="3"/>
      <c r="D156" s="3"/>
      <c r="E156" s="3"/>
      <c r="F156" s="3"/>
      <c r="G156" s="3"/>
      <c r="H156" s="3"/>
      <c r="I156" s="3"/>
      <c r="J156" s="3"/>
      <c r="K156" s="3"/>
      <c r="L156" s="3"/>
      <c r="M156" s="3"/>
    </row>
    <row r="157" spans="1:13">
      <c r="A157" s="3"/>
      <c r="B157" s="3"/>
      <c r="C157" s="3"/>
      <c r="D157" s="3"/>
      <c r="E157" s="3"/>
      <c r="F157" s="3"/>
      <c r="G157" s="3"/>
      <c r="H157" s="3"/>
      <c r="I157" s="3"/>
      <c r="J157" s="3"/>
      <c r="K157" s="3"/>
      <c r="L157" s="3"/>
      <c r="M157" s="3"/>
    </row>
    <row r="158" spans="1:13">
      <c r="A158" s="3"/>
      <c r="B158" s="3"/>
      <c r="C158" s="3"/>
      <c r="D158" s="3"/>
      <c r="E158" s="3"/>
      <c r="F158" s="3"/>
      <c r="G158" s="3"/>
      <c r="H158" s="3"/>
      <c r="I158" s="3"/>
      <c r="J158" s="3"/>
      <c r="K158" s="3"/>
      <c r="L158" s="3"/>
      <c r="M158" s="3"/>
    </row>
    <row r="159" spans="1:13">
      <c r="A159" s="3"/>
      <c r="B159" s="3"/>
      <c r="C159" s="3"/>
      <c r="D159" s="3"/>
      <c r="E159" s="3"/>
      <c r="F159" s="3"/>
      <c r="G159" s="3"/>
      <c r="H159" s="3"/>
      <c r="I159" s="3"/>
      <c r="J159" s="3"/>
      <c r="K159" s="3"/>
      <c r="L159" s="3"/>
      <c r="M159" s="3"/>
    </row>
    <row r="160" spans="1:13">
      <c r="A160" s="3"/>
      <c r="B160" s="3"/>
      <c r="C160" s="3"/>
      <c r="D160" s="3"/>
      <c r="E160" s="3"/>
      <c r="F160" s="3"/>
      <c r="G160" s="3"/>
      <c r="H160" s="3"/>
      <c r="I160" s="3"/>
      <c r="J160" s="3"/>
      <c r="K160" s="3"/>
      <c r="L160" s="3"/>
      <c r="M160" s="3"/>
    </row>
    <row r="161" spans="1:13">
      <c r="A161" s="3"/>
      <c r="B161" s="3"/>
      <c r="C161" s="3"/>
      <c r="D161" s="3"/>
      <c r="E161" s="3"/>
      <c r="F161" s="3"/>
      <c r="G161" s="3"/>
      <c r="H161" s="3"/>
      <c r="I161" s="3"/>
      <c r="J161" s="3"/>
      <c r="K161" s="3"/>
      <c r="L161" s="3"/>
      <c r="M161" s="3"/>
    </row>
    <row r="162" spans="1:13">
      <c r="A162" s="3"/>
      <c r="B162" s="3"/>
      <c r="C162" s="3"/>
      <c r="D162" s="3"/>
      <c r="E162" s="3"/>
      <c r="F162" s="3"/>
      <c r="G162" s="3"/>
      <c r="H162" s="3"/>
      <c r="I162" s="3"/>
      <c r="J162" s="3"/>
      <c r="K162" s="3"/>
      <c r="L162" s="3"/>
      <c r="M162" s="3"/>
    </row>
    <row r="163" spans="1:13">
      <c r="A163" s="3"/>
      <c r="B163" s="3"/>
      <c r="C163" s="3"/>
      <c r="D163" s="3"/>
      <c r="E163" s="3"/>
      <c r="F163" s="3"/>
      <c r="G163" s="3"/>
      <c r="H163" s="3"/>
      <c r="I163" s="3"/>
      <c r="J163" s="3"/>
      <c r="K163" s="3"/>
      <c r="L163" s="3"/>
      <c r="M163" s="3"/>
    </row>
    <row r="164" spans="1:13">
      <c r="A164" s="3"/>
      <c r="B164" s="3"/>
      <c r="C164" s="3"/>
      <c r="D164" s="3"/>
      <c r="E164" s="3"/>
      <c r="F164" s="3"/>
      <c r="G164" s="3"/>
      <c r="H164" s="3"/>
      <c r="I164" s="3"/>
      <c r="J164" s="3"/>
      <c r="K164" s="3"/>
      <c r="L164" s="3"/>
      <c r="M164" s="3"/>
    </row>
    <row r="165" spans="1:13">
      <c r="A165" s="3"/>
      <c r="B165" s="3"/>
      <c r="C165" s="3"/>
      <c r="D165" s="3"/>
      <c r="E165" s="3"/>
      <c r="F165" s="3"/>
      <c r="G165" s="3"/>
      <c r="H165" s="3"/>
      <c r="I165" s="3"/>
      <c r="J165" s="3"/>
      <c r="K165" s="3"/>
      <c r="L165" s="3"/>
      <c r="M165" s="3"/>
    </row>
    <row r="166" spans="1:13">
      <c r="A166" s="3"/>
      <c r="B166" s="3"/>
      <c r="C166" s="3"/>
      <c r="D166" s="3"/>
      <c r="E166" s="3"/>
      <c r="F166" s="3"/>
      <c r="G166" s="3"/>
      <c r="H166" s="3"/>
      <c r="I166" s="3"/>
      <c r="J166" s="3"/>
      <c r="K166" s="3"/>
      <c r="L166" s="3"/>
      <c r="M166" s="3"/>
    </row>
    <row r="167" spans="1:13">
      <c r="A167" s="3"/>
      <c r="B167" s="3"/>
      <c r="C167" s="3"/>
      <c r="D167" s="3"/>
      <c r="E167" s="3"/>
      <c r="F167" s="3"/>
      <c r="G167" s="3"/>
      <c r="H167" s="3"/>
      <c r="I167" s="3"/>
      <c r="J167" s="3"/>
      <c r="K167" s="3"/>
      <c r="L167" s="3"/>
      <c r="M167" s="3"/>
    </row>
    <row r="168" spans="1:13">
      <c r="A168" s="3"/>
      <c r="B168" s="3"/>
      <c r="C168" s="3"/>
      <c r="D168" s="3"/>
      <c r="E168" s="3"/>
      <c r="F168" s="3"/>
      <c r="G168" s="3"/>
      <c r="H168" s="3"/>
      <c r="I168" s="3"/>
      <c r="J168" s="3"/>
      <c r="K168" s="3"/>
      <c r="L168" s="3"/>
      <c r="M168" s="3"/>
    </row>
    <row r="169" spans="1:13">
      <c r="A169" s="3"/>
      <c r="B169" s="3"/>
      <c r="C169" s="3"/>
      <c r="D169" s="3"/>
      <c r="E169" s="3"/>
      <c r="F169" s="3"/>
      <c r="G169" s="3"/>
      <c r="H169" s="3"/>
      <c r="I169" s="3"/>
      <c r="J169" s="3"/>
      <c r="K169" s="3"/>
      <c r="L169" s="3"/>
      <c r="M169" s="3"/>
    </row>
    <row r="170" spans="1:13">
      <c r="A170" s="3"/>
      <c r="B170" s="3"/>
      <c r="C170" s="3"/>
      <c r="D170" s="3"/>
      <c r="E170" s="3"/>
      <c r="F170" s="3"/>
      <c r="G170" s="3"/>
      <c r="H170" s="3"/>
      <c r="I170" s="3"/>
      <c r="J170" s="3"/>
      <c r="K170" s="3"/>
      <c r="L170" s="3"/>
      <c r="M170" s="3"/>
    </row>
    <row r="171" spans="1:13">
      <c r="A171" s="3"/>
      <c r="B171" s="3"/>
      <c r="C171" s="3"/>
      <c r="D171" s="3"/>
      <c r="E171" s="3"/>
      <c r="F171" s="3"/>
      <c r="G171" s="3"/>
      <c r="H171" s="3"/>
      <c r="I171" s="3"/>
      <c r="J171" s="3"/>
      <c r="K171" s="3"/>
      <c r="L171" s="3"/>
      <c r="M171" s="3"/>
    </row>
    <row r="172" spans="1:13">
      <c r="A172" s="3"/>
      <c r="B172" s="3"/>
      <c r="C172" s="3"/>
      <c r="D172" s="3"/>
      <c r="E172" s="3"/>
      <c r="F172" s="3"/>
      <c r="G172" s="3"/>
      <c r="H172" s="3"/>
      <c r="I172" s="3"/>
      <c r="J172" s="3"/>
      <c r="K172" s="3"/>
      <c r="L172" s="3"/>
      <c r="M172" s="3"/>
    </row>
    <row r="173" spans="1:13">
      <c r="A173" s="3"/>
      <c r="B173" s="3"/>
      <c r="C173" s="3"/>
      <c r="D173" s="3"/>
      <c r="E173" s="3"/>
      <c r="F173" s="3"/>
      <c r="G173" s="3"/>
      <c r="H173" s="3"/>
      <c r="I173" s="3"/>
      <c r="J173" s="3"/>
      <c r="K173" s="3"/>
      <c r="L173" s="3"/>
      <c r="M173" s="3"/>
    </row>
    <row r="174" spans="1:13">
      <c r="A174" s="3"/>
      <c r="B174" s="3"/>
      <c r="C174" s="3"/>
      <c r="D174" s="3"/>
      <c r="E174" s="3"/>
      <c r="F174" s="3"/>
      <c r="G174" s="3"/>
      <c r="H174" s="3"/>
      <c r="I174" s="3"/>
      <c r="J174" s="3"/>
      <c r="K174" s="3"/>
      <c r="L174" s="3"/>
      <c r="M174" s="3"/>
    </row>
    <row r="175" spans="1:13">
      <c r="A175" s="3"/>
      <c r="B175" s="3"/>
      <c r="C175" s="3"/>
      <c r="D175" s="3"/>
      <c r="E175" s="3"/>
      <c r="F175" s="3"/>
      <c r="G175" s="3"/>
      <c r="H175" s="3"/>
      <c r="I175" s="3"/>
      <c r="J175" s="3"/>
      <c r="K175" s="3"/>
      <c r="L175" s="3"/>
      <c r="M175" s="3"/>
    </row>
    <row r="176" spans="1:13">
      <c r="A176" s="3"/>
      <c r="B176" s="3"/>
      <c r="C176" s="3"/>
      <c r="D176" s="3"/>
      <c r="E176" s="3"/>
      <c r="F176" s="3"/>
      <c r="G176" s="3"/>
      <c r="H176" s="3"/>
      <c r="I176" s="3"/>
      <c r="J176" s="3"/>
      <c r="K176" s="3"/>
      <c r="L176" s="3"/>
      <c r="M176" s="3"/>
    </row>
    <row r="177" spans="1:13">
      <c r="A177" s="3"/>
      <c r="B177" s="3"/>
      <c r="C177" s="3"/>
      <c r="D177" s="3"/>
      <c r="E177" s="3"/>
      <c r="F177" s="3"/>
      <c r="G177" s="3"/>
      <c r="H177" s="3"/>
      <c r="I177" s="3"/>
      <c r="J177" s="3"/>
      <c r="K177" s="3"/>
      <c r="L177" s="3"/>
      <c r="M177" s="3"/>
    </row>
    <row r="178" spans="1:13">
      <c r="A178" s="3"/>
      <c r="B178" s="3"/>
      <c r="C178" s="3"/>
      <c r="D178" s="3"/>
      <c r="E178" s="3"/>
      <c r="F178" s="3"/>
      <c r="G178" s="3"/>
      <c r="H178" s="3"/>
      <c r="I178" s="3"/>
      <c r="J178" s="3"/>
      <c r="K178" s="3"/>
      <c r="L178" s="3"/>
      <c r="M178" s="3"/>
    </row>
    <row r="179" spans="1:13">
      <c r="A179" s="3"/>
      <c r="B179" s="3"/>
      <c r="C179" s="3"/>
      <c r="D179" s="3"/>
      <c r="E179" s="3"/>
      <c r="F179" s="3"/>
      <c r="G179" s="3"/>
      <c r="H179" s="3"/>
      <c r="I179" s="3"/>
      <c r="J179" s="3"/>
      <c r="K179" s="3"/>
      <c r="L179" s="3"/>
      <c r="M179" s="3"/>
    </row>
    <row r="180" spans="1:13">
      <c r="A180" s="3"/>
      <c r="B180" s="3"/>
      <c r="C180" s="3"/>
      <c r="D180" s="3"/>
      <c r="E180" s="3"/>
      <c r="F180" s="3"/>
      <c r="G180" s="3"/>
      <c r="H180" s="3"/>
      <c r="I180" s="3"/>
      <c r="J180" s="3"/>
      <c r="K180" s="3"/>
      <c r="L180" s="3"/>
      <c r="M180" s="3"/>
    </row>
    <row r="181" spans="1:13">
      <c r="A181" s="3"/>
      <c r="B181" s="3"/>
      <c r="C181" s="3"/>
      <c r="D181" s="3"/>
      <c r="E181" s="3"/>
      <c r="F181" s="3"/>
      <c r="G181" s="3"/>
      <c r="H181" s="3"/>
      <c r="I181" s="3"/>
      <c r="J181" s="3"/>
      <c r="K181" s="3"/>
      <c r="L181" s="3"/>
      <c r="M181" s="3"/>
    </row>
    <row r="182" spans="1:13">
      <c r="A182" s="3"/>
      <c r="B182" s="3"/>
      <c r="C182" s="3"/>
      <c r="D182" s="3"/>
      <c r="E182" s="3"/>
      <c r="F182" s="3"/>
      <c r="G182" s="3"/>
      <c r="H182" s="3"/>
      <c r="I182" s="3"/>
      <c r="J182" s="3"/>
      <c r="K182" s="3"/>
      <c r="L182" s="3"/>
      <c r="M182" s="3"/>
    </row>
    <row r="183" spans="1:13">
      <c r="A183" s="3"/>
      <c r="B183" s="3"/>
      <c r="C183" s="3"/>
      <c r="D183" s="3"/>
      <c r="E183" s="3"/>
      <c r="F183" s="3"/>
      <c r="G183" s="3"/>
      <c r="H183" s="3"/>
      <c r="I183" s="3"/>
      <c r="J183" s="3"/>
      <c r="K183" s="3"/>
      <c r="L183" s="3"/>
      <c r="M183" s="3"/>
    </row>
    <row r="184" spans="1:13">
      <c r="A184" s="3"/>
      <c r="B184" s="3"/>
      <c r="C184" s="3"/>
      <c r="D184" s="3"/>
      <c r="E184" s="3"/>
      <c r="F184" s="3"/>
      <c r="G184" s="3"/>
      <c r="H184" s="3"/>
      <c r="I184" s="3"/>
      <c r="J184" s="3"/>
      <c r="K184" s="3"/>
      <c r="L184" s="3"/>
      <c r="M184" s="3"/>
    </row>
    <row r="185" spans="1:13">
      <c r="A185" s="3"/>
      <c r="B185" s="3"/>
      <c r="C185" s="3"/>
      <c r="D185" s="3"/>
      <c r="E185" s="3"/>
      <c r="F185" s="3"/>
      <c r="G185" s="3"/>
      <c r="H185" s="3"/>
      <c r="I185" s="3"/>
      <c r="J185" s="3"/>
      <c r="K185" s="3"/>
      <c r="L185" s="3"/>
      <c r="M185" s="3"/>
    </row>
    <row r="186" spans="1:13">
      <c r="A186" s="3"/>
      <c r="B186" s="3"/>
      <c r="C186" s="3"/>
      <c r="D186" s="3"/>
      <c r="E186" s="3"/>
      <c r="F186" s="3"/>
      <c r="G186" s="3"/>
      <c r="H186" s="3"/>
      <c r="I186" s="3"/>
      <c r="J186" s="3"/>
      <c r="K186" s="3"/>
      <c r="L186" s="3"/>
      <c r="M186" s="3"/>
    </row>
    <row r="187" spans="1:13">
      <c r="A187" s="3"/>
      <c r="B187" s="3"/>
      <c r="C187" s="3"/>
      <c r="D187" s="3"/>
      <c r="E187" s="3"/>
      <c r="F187" s="3"/>
      <c r="G187" s="3"/>
      <c r="H187" s="3"/>
      <c r="I187" s="3"/>
      <c r="J187" s="3"/>
      <c r="K187" s="3"/>
      <c r="L187" s="3"/>
      <c r="M187" s="3"/>
    </row>
    <row r="188" spans="1:13">
      <c r="A188" s="3"/>
      <c r="B188" s="3"/>
      <c r="C188" s="3"/>
      <c r="D188" s="3"/>
      <c r="E188" s="3"/>
      <c r="F188" s="3"/>
      <c r="G188" s="3"/>
      <c r="H188" s="3"/>
      <c r="I188" s="3"/>
      <c r="J188" s="3"/>
      <c r="K188" s="3"/>
      <c r="L188" s="3"/>
      <c r="M188" s="3"/>
    </row>
    <row r="189" spans="1:13">
      <c r="A189" s="3"/>
      <c r="B189" s="3"/>
      <c r="C189" s="3"/>
      <c r="D189" s="3"/>
      <c r="E189" s="3"/>
      <c r="F189" s="3"/>
      <c r="G189" s="3"/>
      <c r="H189" s="3"/>
      <c r="I189" s="3"/>
      <c r="J189" s="3"/>
      <c r="K189" s="3"/>
      <c r="L189" s="3"/>
      <c r="M189" s="3"/>
    </row>
    <row r="190" spans="1:13">
      <c r="A190" s="3"/>
      <c r="B190" s="3"/>
      <c r="C190" s="3"/>
      <c r="D190" s="3"/>
      <c r="E190" s="3"/>
      <c r="F190" s="3"/>
      <c r="G190" s="3"/>
      <c r="H190" s="3"/>
      <c r="I190" s="3"/>
      <c r="J190" s="3"/>
      <c r="K190" s="3"/>
      <c r="L190" s="3"/>
      <c r="M190" s="3"/>
    </row>
    <row r="191" spans="1:13">
      <c r="A191" s="3"/>
      <c r="B191" s="3"/>
      <c r="C191" s="3"/>
      <c r="D191" s="3"/>
      <c r="E191" s="3"/>
      <c r="F191" s="3"/>
      <c r="G191" s="3"/>
      <c r="H191" s="3"/>
      <c r="I191" s="3"/>
      <c r="J191" s="3"/>
      <c r="K191" s="3"/>
      <c r="L191" s="3"/>
      <c r="M191" s="3"/>
    </row>
    <row r="192" spans="1:13">
      <c r="A192" s="3"/>
      <c r="B192" s="3"/>
      <c r="C192" s="3"/>
      <c r="D192" s="3"/>
      <c r="E192" s="3"/>
      <c r="F192" s="3"/>
      <c r="G192" s="3"/>
      <c r="H192" s="3"/>
      <c r="I192" s="3"/>
      <c r="J192" s="3"/>
      <c r="K192" s="3"/>
      <c r="L192" s="3"/>
      <c r="M192" s="3"/>
    </row>
    <row r="193" spans="1:13">
      <c r="A193" s="3"/>
      <c r="B193" s="3"/>
      <c r="C193" s="3"/>
      <c r="D193" s="3"/>
      <c r="E193" s="3"/>
      <c r="F193" s="3"/>
      <c r="G193" s="3"/>
      <c r="H193" s="3"/>
      <c r="I193" s="3"/>
      <c r="J193" s="3"/>
      <c r="K193" s="3"/>
      <c r="L193" s="3"/>
      <c r="M193" s="3"/>
    </row>
    <row r="194" spans="1:13">
      <c r="A194" s="3"/>
      <c r="B194" s="3"/>
      <c r="C194" s="3"/>
      <c r="D194" s="3"/>
      <c r="E194" s="3"/>
      <c r="F194" s="3"/>
      <c r="G194" s="3"/>
      <c r="H194" s="3"/>
      <c r="I194" s="3"/>
      <c r="J194" s="3"/>
      <c r="K194" s="3"/>
      <c r="L194" s="3"/>
      <c r="M194" s="3"/>
    </row>
    <row r="195" spans="1:13">
      <c r="A195" s="3"/>
      <c r="B195" s="3"/>
      <c r="C195" s="3"/>
      <c r="D195" s="3"/>
      <c r="E195" s="3"/>
      <c r="F195" s="3"/>
      <c r="G195" s="3"/>
      <c r="H195" s="3"/>
      <c r="I195" s="3"/>
      <c r="J195" s="3"/>
      <c r="K195" s="3"/>
      <c r="L195" s="3"/>
      <c r="M195" s="3"/>
    </row>
    <row r="196" spans="1:13">
      <c r="A196" s="3"/>
      <c r="B196" s="3"/>
      <c r="C196" s="3"/>
      <c r="D196" s="3"/>
      <c r="E196" s="3"/>
      <c r="F196" s="3"/>
      <c r="G196" s="3"/>
      <c r="H196" s="3"/>
      <c r="I196" s="3"/>
      <c r="J196" s="3"/>
      <c r="K196" s="3"/>
      <c r="L196" s="3"/>
      <c r="M196" s="3"/>
    </row>
    <row r="197" spans="1:13">
      <c r="A197" s="3"/>
      <c r="B197" s="3"/>
      <c r="C197" s="3"/>
      <c r="D197" s="3"/>
      <c r="E197" s="3"/>
      <c r="F197" s="3"/>
      <c r="G197" s="3"/>
      <c r="H197" s="3"/>
      <c r="I197" s="3"/>
      <c r="J197" s="3"/>
      <c r="K197" s="3"/>
      <c r="L197" s="3"/>
      <c r="M197" s="3"/>
    </row>
    <row r="198" spans="1:13">
      <c r="A198" s="3"/>
      <c r="B198" s="3"/>
      <c r="C198" s="3"/>
      <c r="D198" s="3"/>
      <c r="E198" s="3"/>
      <c r="F198" s="3"/>
      <c r="G198" s="3"/>
      <c r="H198" s="3"/>
      <c r="I198" s="3"/>
      <c r="J198" s="3"/>
      <c r="K198" s="3"/>
      <c r="L198" s="3"/>
      <c r="M198" s="3"/>
    </row>
    <row r="199" spans="1:13">
      <c r="A199" s="3"/>
      <c r="B199" s="3"/>
      <c r="C199" s="3"/>
      <c r="D199" s="3"/>
      <c r="E199" s="3"/>
      <c r="F199" s="3"/>
      <c r="G199" s="3"/>
      <c r="H199" s="3"/>
      <c r="I199" s="3"/>
      <c r="J199" s="3"/>
      <c r="K199" s="3"/>
      <c r="L199" s="3"/>
      <c r="M199" s="3"/>
    </row>
    <row r="200" spans="1:13">
      <c r="A200" s="3"/>
      <c r="B200" s="3"/>
      <c r="C200" s="3"/>
      <c r="D200" s="3"/>
      <c r="E200" s="3"/>
      <c r="F200" s="3"/>
      <c r="G200" s="3"/>
      <c r="H200" s="3"/>
      <c r="I200" s="3"/>
      <c r="J200" s="3"/>
      <c r="K200" s="3"/>
      <c r="L200" s="3"/>
      <c r="M200" s="3"/>
    </row>
    <row r="201" spans="1:13">
      <c r="A201" s="3"/>
      <c r="B201" s="3"/>
      <c r="C201" s="3"/>
      <c r="D201" s="3"/>
      <c r="E201" s="3"/>
      <c r="F201" s="3"/>
      <c r="G201" s="3"/>
      <c r="H201" s="3"/>
      <c r="I201" s="3"/>
      <c r="J201" s="3"/>
      <c r="K201" s="3"/>
      <c r="L201" s="3"/>
      <c r="M201" s="3"/>
    </row>
    <row r="202" spans="1:13">
      <c r="A202" s="3"/>
      <c r="B202" s="3"/>
      <c r="C202" s="3"/>
      <c r="D202" s="3"/>
      <c r="E202" s="3"/>
      <c r="F202" s="3"/>
      <c r="G202" s="3"/>
      <c r="H202" s="3"/>
      <c r="I202" s="3"/>
      <c r="J202" s="3"/>
      <c r="K202" s="3"/>
      <c r="L202" s="3"/>
      <c r="M202" s="3"/>
    </row>
    <row r="203" spans="1:13">
      <c r="A203" s="3"/>
      <c r="B203" s="3"/>
      <c r="C203" s="3"/>
      <c r="D203" s="3"/>
      <c r="E203" s="3"/>
      <c r="F203" s="3"/>
      <c r="G203" s="3"/>
      <c r="H203" s="3"/>
      <c r="I203" s="3"/>
      <c r="J203" s="3"/>
      <c r="K203" s="3"/>
      <c r="L203" s="3"/>
      <c r="M203" s="3"/>
    </row>
    <row r="204" spans="1:13">
      <c r="A204" s="3"/>
      <c r="B204" s="3"/>
      <c r="C204" s="3"/>
      <c r="D204" s="3"/>
      <c r="E204" s="3"/>
      <c r="F204" s="3"/>
      <c r="G204" s="3"/>
      <c r="H204" s="3"/>
      <c r="I204" s="3"/>
      <c r="J204" s="3"/>
      <c r="K204" s="3"/>
      <c r="L204" s="3"/>
      <c r="M204" s="3"/>
    </row>
    <row r="205" spans="1:13">
      <c r="A205" s="3"/>
      <c r="B205" s="3"/>
      <c r="C205" s="3"/>
      <c r="D205" s="3"/>
      <c r="E205" s="3"/>
      <c r="F205" s="3"/>
      <c r="G205" s="3"/>
      <c r="H205" s="3"/>
      <c r="I205" s="3"/>
      <c r="J205" s="3"/>
      <c r="K205" s="3"/>
      <c r="L205" s="3"/>
      <c r="M205" s="3"/>
    </row>
    <row r="206" spans="1:13">
      <c r="A206" s="3"/>
      <c r="B206" s="3"/>
      <c r="C206" s="3"/>
      <c r="D206" s="3"/>
      <c r="E206" s="3"/>
      <c r="F206" s="3"/>
      <c r="G206" s="3"/>
      <c r="H206" s="3"/>
      <c r="I206" s="3"/>
      <c r="J206" s="3"/>
      <c r="K206" s="3"/>
      <c r="L206" s="3"/>
      <c r="M206" s="3"/>
    </row>
    <row r="207" spans="1:13">
      <c r="A207" s="3"/>
      <c r="B207" s="3"/>
      <c r="C207" s="3"/>
      <c r="D207" s="3"/>
      <c r="E207" s="3"/>
      <c r="F207" s="3"/>
      <c r="G207" s="3"/>
      <c r="H207" s="3"/>
      <c r="I207" s="3"/>
      <c r="J207" s="3"/>
      <c r="K207" s="3"/>
      <c r="L207" s="3"/>
      <c r="M207" s="3"/>
    </row>
    <row r="208" spans="1:13">
      <c r="A208" s="3"/>
      <c r="B208" s="3"/>
      <c r="C208" s="3"/>
      <c r="D208" s="3"/>
      <c r="E208" s="3"/>
      <c r="F208" s="3"/>
      <c r="G208" s="3"/>
      <c r="H208" s="3"/>
      <c r="I208" s="3"/>
      <c r="J208" s="3"/>
      <c r="K208" s="3"/>
      <c r="L208" s="3"/>
      <c r="M208" s="3"/>
    </row>
    <row r="209" spans="1:13">
      <c r="A209" s="3"/>
      <c r="B209" s="3"/>
      <c r="C209" s="3"/>
      <c r="D209" s="3"/>
      <c r="E209" s="3"/>
      <c r="F209" s="3"/>
      <c r="G209" s="3"/>
      <c r="H209" s="3"/>
      <c r="I209" s="3"/>
      <c r="J209" s="3"/>
      <c r="K209" s="3"/>
      <c r="L209" s="3"/>
      <c r="M209" s="3"/>
    </row>
    <row r="210" spans="1:13">
      <c r="A210" s="3"/>
      <c r="B210" s="3"/>
      <c r="C210" s="3"/>
      <c r="D210" s="3"/>
      <c r="E210" s="3"/>
      <c r="F210" s="3"/>
      <c r="G210" s="3"/>
      <c r="H210" s="3"/>
      <c r="I210" s="3"/>
      <c r="J210" s="3"/>
      <c r="K210" s="3"/>
      <c r="L210" s="3"/>
      <c r="M210" s="3"/>
    </row>
    <row r="211" spans="1:13">
      <c r="A211" s="3"/>
      <c r="B211" s="3"/>
      <c r="C211" s="3"/>
      <c r="D211" s="3"/>
      <c r="E211" s="3"/>
      <c r="F211" s="3"/>
      <c r="G211" s="3"/>
      <c r="H211" s="3"/>
      <c r="I211" s="3"/>
      <c r="J211" s="3"/>
      <c r="K211" s="3"/>
      <c r="L211" s="3"/>
      <c r="M211" s="3"/>
    </row>
    <row r="212" spans="1:13">
      <c r="A212" s="3"/>
      <c r="B212" s="3"/>
      <c r="C212" s="3"/>
      <c r="D212" s="3"/>
      <c r="E212" s="3"/>
      <c r="F212" s="3"/>
      <c r="G212" s="3"/>
      <c r="H212" s="3"/>
      <c r="I212" s="3"/>
      <c r="J212" s="3"/>
      <c r="K212" s="3"/>
      <c r="L212" s="3"/>
      <c r="M212" s="3"/>
    </row>
    <row r="213" spans="1:13">
      <c r="A213" s="3"/>
      <c r="B213" s="3"/>
      <c r="C213" s="3"/>
      <c r="D213" s="3"/>
      <c r="E213" s="3"/>
      <c r="F213" s="3"/>
      <c r="G213" s="3"/>
      <c r="H213" s="3"/>
      <c r="I213" s="3"/>
      <c r="J213" s="3"/>
      <c r="K213" s="3"/>
      <c r="L213" s="3"/>
      <c r="M213" s="3"/>
    </row>
    <row r="214" spans="1:13">
      <c r="A214" s="3"/>
      <c r="B214" s="3"/>
      <c r="C214" s="3"/>
      <c r="D214" s="3"/>
      <c r="E214" s="3"/>
      <c r="F214" s="3"/>
      <c r="G214" s="3"/>
      <c r="H214" s="3"/>
      <c r="I214" s="3"/>
      <c r="J214" s="3"/>
      <c r="K214" s="3"/>
      <c r="L214" s="3"/>
      <c r="M214" s="3"/>
    </row>
    <row r="215" spans="1:13">
      <c r="A215" s="3"/>
      <c r="B215" s="3"/>
      <c r="C215" s="3"/>
      <c r="D215" s="3"/>
      <c r="E215" s="3"/>
      <c r="F215" s="3"/>
      <c r="G215" s="3"/>
      <c r="H215" s="3"/>
      <c r="I215" s="3"/>
      <c r="J215" s="3"/>
      <c r="K215" s="3"/>
      <c r="L215" s="3"/>
      <c r="M215" s="3"/>
    </row>
    <row r="216" spans="1:13">
      <c r="A216" s="3"/>
      <c r="B216" s="3"/>
      <c r="C216" s="3"/>
      <c r="D216" s="3"/>
      <c r="E216" s="3"/>
      <c r="F216" s="3"/>
      <c r="G216" s="3"/>
      <c r="H216" s="3"/>
      <c r="I216" s="3"/>
      <c r="J216" s="3"/>
      <c r="K216" s="3"/>
      <c r="L216" s="3"/>
      <c r="M216" s="3"/>
    </row>
    <row r="217" spans="1:13">
      <c r="A217" s="3"/>
    </row>
    <row r="218" spans="1:13">
      <c r="A218" s="3"/>
    </row>
  </sheetData>
  <sheetProtection password="BF4E" sheet="1" objects="1" scenarios="1" formatCells="0" formatColumns="0" formatRows="0" insertRows="0"/>
  <protectedRanges>
    <protectedRange password="DDF4" sqref="A2 A21:D23 I21:J23 A28:D30 I28:J30 A36:A37" name="Range1"/>
    <protectedRange password="DDF4" sqref="M8:M16" name="Range1_1"/>
    <protectedRange password="DDF4" sqref="N8:N20" name="Range1_1_1"/>
  </protectedRanges>
  <mergeCells count="13">
    <mergeCell ref="A3:J3"/>
    <mergeCell ref="A1:O1"/>
    <mergeCell ref="A2:O2"/>
    <mergeCell ref="B46:C46"/>
    <mergeCell ref="B47:C47"/>
    <mergeCell ref="K20:K27"/>
    <mergeCell ref="L20:L27"/>
    <mergeCell ref="A34:E34"/>
    <mergeCell ref="L38:L42"/>
    <mergeCell ref="A40:C40"/>
    <mergeCell ref="M38:M42"/>
    <mergeCell ref="K17:K19"/>
    <mergeCell ref="L17:L19"/>
  </mergeCells>
  <pageMargins left="0.75" right="0.75" top="1" bottom="1" header="0.5" footer="0.5"/>
  <pageSetup scale="51" orientation="landscape" horizontalDpi="1200" verticalDpi="12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4">
    <pageSetUpPr fitToPage="1"/>
  </sheetPr>
  <dimension ref="A1:H102"/>
  <sheetViews>
    <sheetView zoomScaleNormal="100" workbookViewId="0">
      <selection activeCell="F45" sqref="F45"/>
    </sheetView>
  </sheetViews>
  <sheetFormatPr defaultRowHeight="12.75"/>
  <cols>
    <col min="1" max="1" width="39.5703125" style="3" customWidth="1"/>
    <col min="2" max="2" width="9" style="138" customWidth="1"/>
    <col min="3" max="3" width="15.140625" style="210" customWidth="1"/>
    <col min="4" max="4" width="12.7109375" style="210" bestFit="1" customWidth="1"/>
    <col min="5" max="5" width="19.140625" style="3" customWidth="1"/>
    <col min="6" max="6" width="35.42578125" style="3" customWidth="1"/>
    <col min="7" max="7" width="12.5703125" style="3" bestFit="1" customWidth="1"/>
    <col min="8" max="8" width="12.7109375" style="3" bestFit="1" customWidth="1"/>
    <col min="9" max="16384" width="9.140625" style="3"/>
  </cols>
  <sheetData>
    <row r="1" spans="1:8" ht="14.25">
      <c r="A1" s="727" t="s">
        <v>382</v>
      </c>
      <c r="B1" s="727"/>
      <c r="C1" s="727"/>
      <c r="D1" s="727"/>
      <c r="E1" s="554"/>
      <c r="F1" s="554"/>
      <c r="G1" s="554"/>
      <c r="H1" s="554"/>
    </row>
    <row r="2" spans="1:8" ht="14.25">
      <c r="A2" s="727" t="s">
        <v>405</v>
      </c>
      <c r="B2" s="727"/>
      <c r="C2" s="727"/>
      <c r="D2" s="727"/>
      <c r="E2" s="554"/>
      <c r="F2" s="554"/>
      <c r="G2" s="554"/>
      <c r="H2" s="554"/>
    </row>
    <row r="3" spans="1:8" ht="12.75" customHeight="1">
      <c r="A3" s="565" t="s">
        <v>399</v>
      </c>
      <c r="B3" s="731">
        <f>'Ex. 1 Application'!B4:H4</f>
        <v>0</v>
      </c>
      <c r="C3" s="731"/>
      <c r="D3" s="731"/>
      <c r="E3" s="731"/>
      <c r="F3" s="554"/>
      <c r="G3" s="554"/>
      <c r="H3" s="554"/>
    </row>
    <row r="4" spans="1:8">
      <c r="A4" s="413" t="s">
        <v>29</v>
      </c>
      <c r="B4" s="369">
        <f>'Ex. 3 Development Budget'!B7</f>
        <v>0</v>
      </c>
      <c r="C4" s="206"/>
      <c r="D4" s="207"/>
      <c r="E4" s="69"/>
      <c r="F4" s="69"/>
    </row>
    <row r="5" spans="1:8">
      <c r="A5" s="413" t="s">
        <v>30</v>
      </c>
      <c r="B5" s="369">
        <f>'Ex. 3 Development Budget'!B8</f>
        <v>0</v>
      </c>
      <c r="C5" s="206"/>
      <c r="D5" s="207"/>
      <c r="E5" s="69"/>
      <c r="F5" s="69"/>
    </row>
    <row r="6" spans="1:8">
      <c r="A6" s="414" t="s">
        <v>31</v>
      </c>
      <c r="B6" s="369">
        <f>'Ex. 3 Development Budget'!B9</f>
        <v>0</v>
      </c>
      <c r="C6" s="208"/>
      <c r="D6" s="209"/>
      <c r="E6" s="69"/>
      <c r="F6" s="69"/>
    </row>
    <row r="7" spans="1:8" ht="26.25">
      <c r="A7" s="236" t="s">
        <v>215</v>
      </c>
      <c r="B7" s="121" t="s">
        <v>88</v>
      </c>
      <c r="C7" s="211" t="s">
        <v>89</v>
      </c>
      <c r="D7" s="212" t="s">
        <v>90</v>
      </c>
    </row>
    <row r="8" spans="1:8">
      <c r="A8" s="122" t="s">
        <v>91</v>
      </c>
      <c r="B8" s="123"/>
      <c r="C8" s="213"/>
      <c r="D8" s="214"/>
    </row>
    <row r="9" spans="1:8">
      <c r="A9" s="192" t="s">
        <v>138</v>
      </c>
      <c r="B9" s="124">
        <v>6320</v>
      </c>
      <c r="C9" s="215"/>
      <c r="D9" s="272" t="e">
        <f>C9/$B$5</f>
        <v>#DIV/0!</v>
      </c>
    </row>
    <row r="10" spans="1:8">
      <c r="A10" s="193" t="s">
        <v>139</v>
      </c>
      <c r="B10" s="120">
        <v>6331</v>
      </c>
      <c r="C10" s="216"/>
      <c r="D10" s="272" t="e">
        <f>C10/$B$5</f>
        <v>#DIV/0!</v>
      </c>
    </row>
    <row r="11" spans="1:8">
      <c r="A11" s="125" t="s">
        <v>92</v>
      </c>
      <c r="B11" s="124"/>
      <c r="C11" s="217">
        <f>SUM(C9:C10)</f>
        <v>0</v>
      </c>
      <c r="D11" s="217" t="e">
        <f>SUM(D9:D10)</f>
        <v>#DIV/0!</v>
      </c>
    </row>
    <row r="12" spans="1:8">
      <c r="A12" s="126" t="s">
        <v>93</v>
      </c>
      <c r="B12" s="127"/>
      <c r="C12" s="218"/>
      <c r="D12" s="219"/>
    </row>
    <row r="13" spans="1:8">
      <c r="A13" s="194" t="s">
        <v>140</v>
      </c>
      <c r="B13" s="120">
        <v>6203</v>
      </c>
      <c r="C13" s="216"/>
      <c r="D13" s="272" t="e">
        <f>C13/$B$5</f>
        <v>#DIV/0!</v>
      </c>
    </row>
    <row r="14" spans="1:8">
      <c r="A14" s="195" t="s">
        <v>141</v>
      </c>
      <c r="B14" s="124">
        <v>6210</v>
      </c>
      <c r="C14" s="215"/>
      <c r="D14" s="272" t="e">
        <f t="shared" ref="D14:D28" si="0">C14/$B$5</f>
        <v>#DIV/0!</v>
      </c>
    </row>
    <row r="15" spans="1:8">
      <c r="A15" s="195" t="s">
        <v>142</v>
      </c>
      <c r="B15" s="124">
        <v>6311</v>
      </c>
      <c r="C15" s="215"/>
      <c r="D15" s="272" t="e">
        <f t="shared" si="0"/>
        <v>#DIV/0!</v>
      </c>
    </row>
    <row r="16" spans="1:8" ht="13.5" customHeight="1">
      <c r="A16" s="195" t="s">
        <v>143</v>
      </c>
      <c r="B16" s="124">
        <v>6312</v>
      </c>
      <c r="C16" s="215"/>
      <c r="D16" s="272" t="e">
        <f t="shared" si="0"/>
        <v>#DIV/0!</v>
      </c>
    </row>
    <row r="17" spans="1:8" s="9" customFormat="1" ht="13.5" customHeight="1">
      <c r="A17" s="195" t="s">
        <v>144</v>
      </c>
      <c r="B17" s="124">
        <v>6314</v>
      </c>
      <c r="C17" s="215"/>
      <c r="D17" s="272" t="e">
        <f t="shared" si="0"/>
        <v>#DIV/0!</v>
      </c>
    </row>
    <row r="18" spans="1:8">
      <c r="A18" s="195" t="s">
        <v>145</v>
      </c>
      <c r="B18" s="124">
        <v>6210</v>
      </c>
      <c r="C18" s="215"/>
      <c r="D18" s="272" t="e">
        <f t="shared" si="0"/>
        <v>#DIV/0!</v>
      </c>
    </row>
    <row r="19" spans="1:8">
      <c r="A19" s="195" t="s">
        <v>146</v>
      </c>
      <c r="B19" s="124">
        <v>6349</v>
      </c>
      <c r="C19" s="215"/>
      <c r="D19" s="272" t="e">
        <f t="shared" si="0"/>
        <v>#DIV/0!</v>
      </c>
    </row>
    <row r="20" spans="1:8">
      <c r="A20" s="195" t="s">
        <v>147</v>
      </c>
      <c r="B20" s="124">
        <v>6350</v>
      </c>
      <c r="C20" s="215"/>
      <c r="D20" s="272" t="e">
        <f t="shared" si="0"/>
        <v>#DIV/0!</v>
      </c>
    </row>
    <row r="21" spans="1:8">
      <c r="A21" s="195" t="s">
        <v>148</v>
      </c>
      <c r="B21" s="124">
        <v>6351</v>
      </c>
      <c r="C21" s="215"/>
      <c r="D21" s="272" t="e">
        <f t="shared" si="0"/>
        <v>#DIV/0!</v>
      </c>
      <c r="F21" s="192"/>
      <c r="G21" s="607"/>
      <c r="H21" s="272"/>
    </row>
    <row r="22" spans="1:8">
      <c r="A22" s="195" t="s">
        <v>149</v>
      </c>
      <c r="B22" s="124">
        <v>6360</v>
      </c>
      <c r="C22" s="215"/>
      <c r="D22" s="272" t="e">
        <f t="shared" si="0"/>
        <v>#DIV/0!</v>
      </c>
    </row>
    <row r="23" spans="1:8">
      <c r="A23" s="195" t="s">
        <v>150</v>
      </c>
      <c r="B23" s="124">
        <v>6370</v>
      </c>
      <c r="C23" s="215"/>
      <c r="D23" s="272" t="e">
        <f t="shared" si="0"/>
        <v>#DIV/0!</v>
      </c>
    </row>
    <row r="24" spans="1:8">
      <c r="A24" s="195" t="s">
        <v>151</v>
      </c>
      <c r="B24" s="124">
        <v>6390</v>
      </c>
      <c r="C24" s="215"/>
      <c r="D24" s="272" t="e">
        <f t="shared" si="0"/>
        <v>#DIV/0!</v>
      </c>
    </row>
    <row r="25" spans="1:8">
      <c r="A25" s="195" t="s">
        <v>152</v>
      </c>
      <c r="B25" s="124">
        <v>6394</v>
      </c>
      <c r="C25" s="215"/>
      <c r="D25" s="272" t="e">
        <f t="shared" si="0"/>
        <v>#DIV/0!</v>
      </c>
    </row>
    <row r="26" spans="1:8">
      <c r="A26" s="194" t="s">
        <v>154</v>
      </c>
      <c r="B26" s="120">
        <v>6395</v>
      </c>
      <c r="C26" s="216"/>
      <c r="D26" s="272" t="e">
        <f t="shared" si="0"/>
        <v>#DIV/0!</v>
      </c>
    </row>
    <row r="27" spans="1:8">
      <c r="A27" s="195" t="s">
        <v>153</v>
      </c>
      <c r="B27" s="124">
        <v>6396</v>
      </c>
      <c r="C27" s="215"/>
      <c r="D27" s="272" t="e">
        <f t="shared" si="0"/>
        <v>#DIV/0!</v>
      </c>
    </row>
    <row r="28" spans="1:8" ht="13.5" customHeight="1">
      <c r="A28" s="83" t="s">
        <v>192</v>
      </c>
      <c r="B28" s="124">
        <v>6390</v>
      </c>
      <c r="C28" s="215"/>
      <c r="D28" s="272" t="e">
        <f t="shared" si="0"/>
        <v>#DIV/0!</v>
      </c>
    </row>
    <row r="29" spans="1:8">
      <c r="A29" s="125" t="s">
        <v>94</v>
      </c>
      <c r="B29" s="124"/>
      <c r="C29" s="217">
        <f>SUM(C13:C28)</f>
        <v>0</v>
      </c>
      <c r="D29" s="217" t="e">
        <f>SUM(D13:D28)</f>
        <v>#DIV/0!</v>
      </c>
    </row>
    <row r="30" spans="1:8">
      <c r="A30" s="128" t="s">
        <v>95</v>
      </c>
      <c r="B30" s="127"/>
      <c r="C30" s="218"/>
      <c r="D30" s="219"/>
    </row>
    <row r="31" spans="1:8">
      <c r="A31" s="194" t="s">
        <v>155</v>
      </c>
      <c r="B31" s="120">
        <v>6330</v>
      </c>
      <c r="C31" s="216"/>
      <c r="D31" s="272" t="e">
        <f>C31/$B$5</f>
        <v>#DIV/0!</v>
      </c>
    </row>
    <row r="32" spans="1:8">
      <c r="A32" s="195" t="s">
        <v>156</v>
      </c>
      <c r="B32" s="124">
        <v>6530</v>
      </c>
      <c r="C32" s="215"/>
      <c r="D32" s="272" t="e">
        <f t="shared" ref="D32:D39" si="1">C32/$B$5</f>
        <v>#DIV/0!</v>
      </c>
    </row>
    <row r="33" spans="1:4" ht="25.5">
      <c r="A33" s="191" t="s">
        <v>157</v>
      </c>
      <c r="B33" s="124">
        <v>6540</v>
      </c>
      <c r="C33" s="215"/>
      <c r="D33" s="272" t="e">
        <f t="shared" si="1"/>
        <v>#DIV/0!</v>
      </c>
    </row>
    <row r="34" spans="1:4">
      <c r="A34" s="195" t="s">
        <v>158</v>
      </c>
      <c r="B34" s="124">
        <v>6711</v>
      </c>
      <c r="C34" s="215"/>
      <c r="D34" s="272" t="e">
        <f t="shared" si="1"/>
        <v>#DIV/0!</v>
      </c>
    </row>
    <row r="35" spans="1:4">
      <c r="A35" s="195" t="s">
        <v>159</v>
      </c>
      <c r="B35" s="124">
        <v>6722</v>
      </c>
      <c r="C35" s="215"/>
      <c r="D35" s="272" t="e">
        <f t="shared" si="1"/>
        <v>#DIV/0!</v>
      </c>
    </row>
    <row r="36" spans="1:4" ht="13.5" customHeight="1">
      <c r="A36" s="195" t="s">
        <v>160</v>
      </c>
      <c r="B36" s="124">
        <v>6723</v>
      </c>
      <c r="C36" s="215"/>
      <c r="D36" s="272" t="e">
        <f t="shared" si="1"/>
        <v>#DIV/0!</v>
      </c>
    </row>
    <row r="37" spans="1:4">
      <c r="A37" s="195" t="s">
        <v>161</v>
      </c>
      <c r="B37" s="124"/>
      <c r="C37" s="215"/>
      <c r="D37" s="272" t="e">
        <f t="shared" si="1"/>
        <v>#DIV/0!</v>
      </c>
    </row>
    <row r="38" spans="1:4">
      <c r="A38" s="195" t="s">
        <v>162</v>
      </c>
      <c r="B38" s="124"/>
      <c r="C38" s="215"/>
      <c r="D38" s="272" t="e">
        <f t="shared" si="1"/>
        <v>#DIV/0!</v>
      </c>
    </row>
    <row r="39" spans="1:4">
      <c r="A39" s="192" t="s">
        <v>163</v>
      </c>
      <c r="B39" s="124">
        <v>6540</v>
      </c>
      <c r="C39" s="215"/>
      <c r="D39" s="272" t="e">
        <f t="shared" si="1"/>
        <v>#DIV/0!</v>
      </c>
    </row>
    <row r="40" spans="1:4">
      <c r="A40" s="77" t="s">
        <v>96</v>
      </c>
      <c r="B40" s="124"/>
      <c r="C40" s="217">
        <f>SUM(C31:C39)</f>
        <v>0</v>
      </c>
      <c r="D40" s="217" t="e">
        <f>SUM(D31:D39)</f>
        <v>#DIV/0!</v>
      </c>
    </row>
    <row r="41" spans="1:4">
      <c r="A41" s="129" t="s">
        <v>97</v>
      </c>
      <c r="B41" s="127"/>
      <c r="C41" s="218"/>
      <c r="D41" s="219"/>
    </row>
    <row r="42" spans="1:4">
      <c r="A42" s="192" t="s">
        <v>164</v>
      </c>
      <c r="B42" s="124">
        <v>6710</v>
      </c>
      <c r="C42" s="215"/>
      <c r="D42" s="272" t="e">
        <f>C42/$B$5</f>
        <v>#DIV/0!</v>
      </c>
    </row>
    <row r="43" spans="1:4">
      <c r="A43" s="192" t="s">
        <v>165</v>
      </c>
      <c r="B43" s="124">
        <v>6719</v>
      </c>
      <c r="C43" s="215"/>
      <c r="D43" s="272" t="e">
        <f>C43/$B$5</f>
        <v>#DIV/0!</v>
      </c>
    </row>
    <row r="44" spans="1:4" ht="13.5" customHeight="1">
      <c r="A44" s="130" t="s">
        <v>98</v>
      </c>
      <c r="B44" s="124"/>
      <c r="C44" s="217">
        <f>SUM(C42:C43)</f>
        <v>0</v>
      </c>
      <c r="D44" s="217" t="e">
        <f>SUM(D42:D43)</f>
        <v>#DIV/0!</v>
      </c>
    </row>
    <row r="45" spans="1:4">
      <c r="A45" s="129" t="s">
        <v>99</v>
      </c>
      <c r="B45" s="127"/>
      <c r="C45" s="218"/>
      <c r="D45" s="219"/>
    </row>
    <row r="46" spans="1:4" ht="13.5" customHeight="1">
      <c r="A46" s="192" t="s">
        <v>166</v>
      </c>
      <c r="B46" s="124">
        <v>6720</v>
      </c>
      <c r="C46" s="215"/>
      <c r="D46" s="272" t="e">
        <f>C46/$B$5</f>
        <v>#DIV/0!</v>
      </c>
    </row>
    <row r="47" spans="1:4">
      <c r="A47" s="192" t="s">
        <v>167</v>
      </c>
      <c r="B47" s="124">
        <v>6721</v>
      </c>
      <c r="C47" s="215"/>
      <c r="D47" s="272" t="e">
        <f>C47/$B$5</f>
        <v>#DIV/0!</v>
      </c>
    </row>
    <row r="48" spans="1:4">
      <c r="A48" s="192" t="s">
        <v>168</v>
      </c>
      <c r="B48" s="124">
        <v>6729</v>
      </c>
      <c r="C48" s="215"/>
      <c r="D48" s="272" t="e">
        <f>C48/$B$5</f>
        <v>#DIV/0!</v>
      </c>
    </row>
    <row r="49" spans="1:4">
      <c r="A49" s="125" t="s">
        <v>100</v>
      </c>
      <c r="B49" s="124"/>
      <c r="C49" s="217">
        <f>SUM(C46:C48)</f>
        <v>0</v>
      </c>
      <c r="D49" s="217" t="e">
        <f>SUM(D46:D48)</f>
        <v>#DIV/0!</v>
      </c>
    </row>
    <row r="50" spans="1:4" ht="13.5" customHeight="1">
      <c r="A50" s="131" t="s">
        <v>101</v>
      </c>
      <c r="B50" s="132"/>
      <c r="C50" s="220"/>
      <c r="D50" s="219"/>
    </row>
    <row r="51" spans="1:4">
      <c r="A51" s="193" t="s">
        <v>169</v>
      </c>
      <c r="B51" s="120">
        <v>6450</v>
      </c>
      <c r="C51" s="216"/>
      <c r="D51" s="272" t="e">
        <f>C51/$B$5</f>
        <v>#DIV/0!</v>
      </c>
    </row>
    <row r="52" spans="1:4">
      <c r="A52" s="192" t="s">
        <v>135</v>
      </c>
      <c r="B52" s="124">
        <v>6451</v>
      </c>
      <c r="C52" s="215"/>
      <c r="D52" s="272" t="e">
        <f>C52/$B$5</f>
        <v>#DIV/0!</v>
      </c>
    </row>
    <row r="53" spans="1:4">
      <c r="A53" s="196" t="s">
        <v>134</v>
      </c>
      <c r="B53" s="133">
        <v>6452</v>
      </c>
      <c r="C53" s="221"/>
      <c r="D53" s="272" t="e">
        <f>C53/$B$5</f>
        <v>#DIV/0!</v>
      </c>
    </row>
    <row r="54" spans="1:4">
      <c r="A54" s="192" t="s">
        <v>170</v>
      </c>
      <c r="B54" s="124">
        <v>6453</v>
      </c>
      <c r="C54" s="215"/>
      <c r="D54" s="272" t="e">
        <f>C54/$B$5</f>
        <v>#DIV/0!</v>
      </c>
    </row>
    <row r="55" spans="1:4">
      <c r="A55" s="192" t="s">
        <v>171</v>
      </c>
      <c r="B55" s="124">
        <v>6525</v>
      </c>
      <c r="C55" s="215"/>
      <c r="D55" s="272" t="e">
        <f>C55/$B$5</f>
        <v>#DIV/0!</v>
      </c>
    </row>
    <row r="56" spans="1:4">
      <c r="A56" s="125" t="s">
        <v>102</v>
      </c>
      <c r="B56" s="124"/>
      <c r="C56" s="217">
        <f>SUM(C51:C55)</f>
        <v>0</v>
      </c>
      <c r="D56" s="217" t="e">
        <f>SUM(D51:D55)</f>
        <v>#DIV/0!</v>
      </c>
    </row>
    <row r="57" spans="1:4">
      <c r="A57" s="131" t="s">
        <v>103</v>
      </c>
      <c r="B57" s="134"/>
      <c r="C57" s="222"/>
      <c r="D57" s="219"/>
    </row>
    <row r="58" spans="1:4">
      <c r="A58" s="194" t="s">
        <v>172</v>
      </c>
      <c r="B58" s="120">
        <v>6515</v>
      </c>
      <c r="C58" s="216"/>
      <c r="D58" s="272" t="e">
        <f t="shared" ref="D58:D73" si="2">C58/$B$5</f>
        <v>#DIV/0!</v>
      </c>
    </row>
    <row r="59" spans="1:4">
      <c r="A59" s="195" t="s">
        <v>173</v>
      </c>
      <c r="B59" s="124">
        <v>6517</v>
      </c>
      <c r="C59" s="215"/>
      <c r="D59" s="272" t="e">
        <f t="shared" si="2"/>
        <v>#DIV/0!</v>
      </c>
    </row>
    <row r="60" spans="1:4">
      <c r="A60" s="195" t="s">
        <v>174</v>
      </c>
      <c r="B60" s="124">
        <v>6519</v>
      </c>
      <c r="C60" s="223"/>
      <c r="D60" s="272" t="e">
        <f t="shared" si="2"/>
        <v>#DIV/0!</v>
      </c>
    </row>
    <row r="61" spans="1:4">
      <c r="A61" s="195" t="s">
        <v>175</v>
      </c>
      <c r="B61" s="124">
        <v>6533</v>
      </c>
      <c r="C61" s="215"/>
      <c r="D61" s="272" t="e">
        <f t="shared" si="2"/>
        <v>#DIV/0!</v>
      </c>
    </row>
    <row r="62" spans="1:4">
      <c r="A62" s="195" t="s">
        <v>176</v>
      </c>
      <c r="B62" s="124">
        <v>6534</v>
      </c>
      <c r="C62" s="215"/>
      <c r="D62" s="272" t="e">
        <f t="shared" si="2"/>
        <v>#DIV/0!</v>
      </c>
    </row>
    <row r="63" spans="1:4">
      <c r="A63" s="195" t="s">
        <v>177</v>
      </c>
      <c r="B63" s="124">
        <v>6537</v>
      </c>
      <c r="C63" s="223"/>
      <c r="D63" s="272" t="e">
        <f t="shared" si="2"/>
        <v>#DIV/0!</v>
      </c>
    </row>
    <row r="64" spans="1:4">
      <c r="A64" s="195" t="s">
        <v>178</v>
      </c>
      <c r="B64" s="135">
        <v>6541</v>
      </c>
      <c r="C64" s="215"/>
      <c r="D64" s="272" t="e">
        <f t="shared" si="2"/>
        <v>#DIV/0!</v>
      </c>
    </row>
    <row r="65" spans="1:5">
      <c r="A65" s="195" t="s">
        <v>179</v>
      </c>
      <c r="B65" s="124">
        <v>6545</v>
      </c>
      <c r="C65" s="215"/>
      <c r="D65" s="272" t="e">
        <f t="shared" si="2"/>
        <v>#DIV/0!</v>
      </c>
    </row>
    <row r="66" spans="1:5">
      <c r="A66" s="191" t="s">
        <v>180</v>
      </c>
      <c r="B66" s="124">
        <v>6546</v>
      </c>
      <c r="C66" s="223"/>
      <c r="D66" s="272" t="e">
        <f t="shared" si="2"/>
        <v>#DIV/0!</v>
      </c>
    </row>
    <row r="67" spans="1:5">
      <c r="A67" s="197" t="s">
        <v>181</v>
      </c>
      <c r="B67" s="136">
        <v>6561</v>
      </c>
      <c r="C67" s="224"/>
      <c r="D67" s="272" t="e">
        <f t="shared" si="2"/>
        <v>#DIV/0!</v>
      </c>
    </row>
    <row r="68" spans="1:5">
      <c r="A68" s="197" t="s">
        <v>182</v>
      </c>
      <c r="B68" s="136">
        <v>6565</v>
      </c>
      <c r="C68" s="224"/>
      <c r="D68" s="272" t="e">
        <f t="shared" si="2"/>
        <v>#DIV/0!</v>
      </c>
    </row>
    <row r="69" spans="1:5">
      <c r="A69" s="197" t="s">
        <v>183</v>
      </c>
      <c r="B69" s="136"/>
      <c r="C69" s="224"/>
      <c r="D69" s="272" t="e">
        <f t="shared" si="2"/>
        <v>#DIV/0!</v>
      </c>
    </row>
    <row r="70" spans="1:5">
      <c r="A70" s="197" t="s">
        <v>184</v>
      </c>
      <c r="B70" s="136">
        <v>6566</v>
      </c>
      <c r="C70" s="224"/>
      <c r="D70" s="272" t="e">
        <f t="shared" si="2"/>
        <v>#DIV/0!</v>
      </c>
    </row>
    <row r="71" spans="1:5" ht="26.25" customHeight="1">
      <c r="A71" s="191" t="s">
        <v>137</v>
      </c>
      <c r="B71" s="124">
        <v>6571</v>
      </c>
      <c r="C71" s="215"/>
      <c r="D71" s="272" t="e">
        <f t="shared" si="2"/>
        <v>#DIV/0!</v>
      </c>
    </row>
    <row r="72" spans="1:5">
      <c r="A72" s="191" t="s">
        <v>185</v>
      </c>
      <c r="B72" s="124"/>
      <c r="C72" s="215"/>
      <c r="D72" s="272" t="e">
        <f t="shared" si="2"/>
        <v>#DIV/0!</v>
      </c>
    </row>
    <row r="73" spans="1:5">
      <c r="A73" s="195" t="s">
        <v>186</v>
      </c>
      <c r="B73" s="124">
        <v>6590</v>
      </c>
      <c r="C73" s="215"/>
      <c r="D73" s="272" t="e">
        <f t="shared" si="2"/>
        <v>#DIV/0!</v>
      </c>
    </row>
    <row r="74" spans="1:5" ht="12.75" customHeight="1">
      <c r="A74" s="125" t="s">
        <v>104</v>
      </c>
      <c r="B74" s="137"/>
      <c r="C74" s="217">
        <f>SUM(C58:C73)</f>
        <v>0</v>
      </c>
      <c r="D74" s="217" t="e">
        <f>SUM(D58:D73)</f>
        <v>#DIV/0!</v>
      </c>
    </row>
    <row r="75" spans="1:5">
      <c r="A75" s="129" t="s">
        <v>193</v>
      </c>
      <c r="B75" s="127"/>
      <c r="C75" s="218"/>
      <c r="D75" s="219"/>
    </row>
    <row r="76" spans="1:5" ht="13.5" customHeight="1">
      <c r="A76" s="192" t="s">
        <v>195</v>
      </c>
      <c r="B76" s="124"/>
      <c r="C76" s="215"/>
      <c r="D76" s="272" t="e">
        <f>C76/$B$5</f>
        <v>#DIV/0!</v>
      </c>
      <c r="E76" s="210"/>
    </row>
    <row r="77" spans="1:5" ht="12.75" customHeight="1">
      <c r="A77" s="125" t="s">
        <v>194</v>
      </c>
      <c r="B77" s="137"/>
      <c r="C77" s="217">
        <f>SUM(C76)</f>
        <v>0</v>
      </c>
      <c r="D77" s="217" t="e">
        <f>SUM(D76)</f>
        <v>#DIV/0!</v>
      </c>
      <c r="E77" s="210"/>
    </row>
    <row r="78" spans="1:5" ht="15.75">
      <c r="A78" s="139" t="s">
        <v>105</v>
      </c>
      <c r="B78" s="140"/>
      <c r="C78" s="225">
        <f>SUM(C74,C56,C49,C44,C40,C29,C11,C77)</f>
        <v>0</v>
      </c>
      <c r="D78" s="225" t="e">
        <f>SUM(D74,D56,D49,D44,D40,D29,D11,D77)</f>
        <v>#DIV/0!</v>
      </c>
    </row>
    <row r="79" spans="1:5" ht="15.75">
      <c r="A79" s="112"/>
      <c r="B79" s="234"/>
      <c r="C79" s="235"/>
      <c r="D79" s="235"/>
    </row>
    <row r="81" spans="1:4" s="230" customFormat="1" ht="15.75">
      <c r="A81" s="236" t="s">
        <v>221</v>
      </c>
      <c r="B81" s="212"/>
      <c r="C81" s="211" t="s">
        <v>89</v>
      </c>
      <c r="D81" s="212" t="s">
        <v>90</v>
      </c>
    </row>
    <row r="82" spans="1:4" s="230" customFormat="1">
      <c r="A82" s="227" t="s">
        <v>196</v>
      </c>
      <c r="B82" s="229"/>
      <c r="C82" s="228"/>
      <c r="D82" s="229"/>
    </row>
    <row r="83" spans="1:4" s="230" customFormat="1">
      <c r="A83" s="193" t="s">
        <v>212</v>
      </c>
      <c r="B83" s="272"/>
      <c r="C83" s="216"/>
      <c r="D83" s="272" t="e">
        <f>C83/$B$5</f>
        <v>#DIV/0!</v>
      </c>
    </row>
    <row r="84" spans="1:4">
      <c r="A84" s="193" t="s">
        <v>213</v>
      </c>
      <c r="B84" s="272"/>
      <c r="C84" s="215"/>
      <c r="D84" s="272" t="e">
        <f>C84/$B$5</f>
        <v>#DIV/0!</v>
      </c>
    </row>
    <row r="85" spans="1:4">
      <c r="A85" s="83" t="s">
        <v>203</v>
      </c>
      <c r="B85" s="272"/>
      <c r="C85" s="221"/>
      <c r="D85" s="272" t="e">
        <f>C85/$B$5</f>
        <v>#DIV/0!</v>
      </c>
    </row>
    <row r="86" spans="1:4">
      <c r="A86" s="125" t="s">
        <v>197</v>
      </c>
      <c r="B86" s="217"/>
      <c r="C86" s="217">
        <f>SUM(C83:C85)</f>
        <v>0</v>
      </c>
      <c r="D86" s="217" t="e">
        <f>SUM(D83:D85)</f>
        <v>#DIV/0!</v>
      </c>
    </row>
    <row r="87" spans="1:4">
      <c r="A87" s="227" t="s">
        <v>214</v>
      </c>
      <c r="B87" s="229"/>
      <c r="C87" s="228"/>
      <c r="D87" s="229"/>
    </row>
    <row r="88" spans="1:4">
      <c r="A88" s="83" t="s">
        <v>198</v>
      </c>
      <c r="B88" s="272"/>
      <c r="C88" s="215"/>
      <c r="D88" s="272" t="e">
        <f>C88/$B$5</f>
        <v>#DIV/0!</v>
      </c>
    </row>
    <row r="89" spans="1:4">
      <c r="A89" s="83" t="s">
        <v>198</v>
      </c>
      <c r="B89" s="272"/>
      <c r="C89" s="215"/>
      <c r="D89" s="272" t="e">
        <f>C89/$B$5</f>
        <v>#DIV/0!</v>
      </c>
    </row>
    <row r="90" spans="1:4">
      <c r="A90" s="83" t="s">
        <v>198</v>
      </c>
      <c r="B90" s="272"/>
      <c r="C90" s="215"/>
      <c r="D90" s="272" t="e">
        <f>C90/$B$5</f>
        <v>#DIV/0!</v>
      </c>
    </row>
    <row r="91" spans="1:4">
      <c r="A91" s="125" t="s">
        <v>199</v>
      </c>
      <c r="B91" s="217"/>
      <c r="C91" s="217">
        <f>SUM(C88:C90)</f>
        <v>0</v>
      </c>
      <c r="D91" s="217" t="e">
        <f>SUM(D88:D90)</f>
        <v>#DIV/0!</v>
      </c>
    </row>
    <row r="92" spans="1:4">
      <c r="A92" s="227" t="s">
        <v>200</v>
      </c>
      <c r="B92" s="229"/>
      <c r="C92" s="228"/>
      <c r="D92" s="229"/>
    </row>
    <row r="93" spans="1:4">
      <c r="A93" s="192" t="s">
        <v>220</v>
      </c>
      <c r="B93" s="272"/>
      <c r="C93" s="215"/>
      <c r="D93" s="272" t="e">
        <f>C93/$B$5</f>
        <v>#DIV/0!</v>
      </c>
    </row>
    <row r="94" spans="1:4">
      <c r="A94" s="192" t="s">
        <v>201</v>
      </c>
      <c r="B94" s="272"/>
      <c r="C94" s="215"/>
      <c r="D94" s="272" t="e">
        <f>C94/$B$5</f>
        <v>#DIV/0!</v>
      </c>
    </row>
    <row r="95" spans="1:4">
      <c r="A95" s="566" t="s">
        <v>406</v>
      </c>
      <c r="B95" s="272"/>
      <c r="C95" s="568"/>
      <c r="D95" s="272" t="e">
        <f>C95/$B$5</f>
        <v>#DIV/0!</v>
      </c>
    </row>
    <row r="96" spans="1:4">
      <c r="A96" s="125" t="s">
        <v>202</v>
      </c>
      <c r="B96" s="217"/>
      <c r="C96" s="217">
        <f>SUM(C93:C94)</f>
        <v>0</v>
      </c>
      <c r="D96" s="217" t="e">
        <f>SUM(D93:D95)</f>
        <v>#DIV/0!</v>
      </c>
    </row>
    <row r="97" spans="1:7">
      <c r="A97" s="125"/>
      <c r="B97" s="217"/>
      <c r="C97" s="217"/>
      <c r="D97" s="217"/>
    </row>
    <row r="98" spans="1:7" ht="15.75">
      <c r="A98" s="410" t="s">
        <v>299</v>
      </c>
      <c r="B98" s="411"/>
      <c r="C98" s="412"/>
      <c r="D98" s="426" t="e">
        <f>('Ex. 5 Unit Affordability'!#REF!-'Ex. 6  Operating Budget'!C78-'Ex. 6  Operating Budget'!C86)/'Ex. 6  Operating Budget'!C91</f>
        <v>#REF!</v>
      </c>
    </row>
    <row r="99" spans="1:7" ht="15.75">
      <c r="A99" s="407"/>
      <c r="B99" s="408"/>
      <c r="C99" s="409"/>
      <c r="D99" s="408"/>
    </row>
    <row r="100" spans="1:7" ht="27" customHeight="1">
      <c r="A100" s="758" t="s">
        <v>286</v>
      </c>
      <c r="B100" s="758"/>
      <c r="C100" s="758"/>
      <c r="D100" s="758"/>
      <c r="E100" s="142"/>
      <c r="F100" s="142"/>
      <c r="G100" s="142"/>
    </row>
    <row r="101" spans="1:7">
      <c r="A101" s="360" t="s">
        <v>279</v>
      </c>
      <c r="B101" s="231"/>
      <c r="C101" s="232"/>
    </row>
    <row r="102" spans="1:7">
      <c r="A102" s="233"/>
      <c r="B102" s="231"/>
      <c r="C102" s="232"/>
    </row>
  </sheetData>
  <sheetProtection password="BF4E" sheet="1" objects="1" scenarios="1" formatColumns="0" formatRows="0"/>
  <protectedRanges>
    <protectedRange password="DDF4" sqref="B4:B6 C9:C10 C13:C28 A28 C31:C39 C42:C43 C46:C48 C58:C73 C76 A85 A88:A90 C88:C90 C93:C95 C83:C85" name="one"/>
  </protectedRanges>
  <mergeCells count="4">
    <mergeCell ref="A100:D100"/>
    <mergeCell ref="A1:D1"/>
    <mergeCell ref="A2:D2"/>
    <mergeCell ref="B3:E3"/>
  </mergeCells>
  <phoneticPr fontId="18" type="noConversion"/>
  <pageMargins left="0.75" right="0.75" top="1" bottom="1" header="0.5" footer="0.5"/>
  <pageSetup scale="95" fitToHeight="2"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6">
    <pageSetUpPr fitToPage="1"/>
  </sheetPr>
  <dimension ref="A1:AO238"/>
  <sheetViews>
    <sheetView zoomScaleNormal="100" workbookViewId="0">
      <selection activeCell="F43" sqref="F43"/>
    </sheetView>
  </sheetViews>
  <sheetFormatPr defaultRowHeight="12.75"/>
  <cols>
    <col min="1" max="1" width="56.42578125" customWidth="1"/>
    <col min="2" max="2" width="17.140625" customWidth="1"/>
    <col min="3" max="7" width="11" bestFit="1" customWidth="1"/>
    <col min="8" max="32" width="13.140625" customWidth="1"/>
  </cols>
  <sheetData>
    <row r="1" spans="1:41" ht="14.25">
      <c r="A1" s="727" t="s">
        <v>382</v>
      </c>
      <c r="B1" s="727"/>
      <c r="C1" s="727"/>
      <c r="D1" s="727"/>
      <c r="E1" s="727"/>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row>
    <row r="2" spans="1:41" ht="14.25">
      <c r="A2" s="727" t="s">
        <v>408</v>
      </c>
      <c r="B2" s="727"/>
      <c r="C2" s="727"/>
      <c r="D2" s="727"/>
      <c r="E2" s="727"/>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row>
    <row r="3" spans="1:41" ht="15" thickBot="1">
      <c r="A3" s="565" t="s">
        <v>399</v>
      </c>
      <c r="B3" s="731">
        <f>'Ex. 1 Application'!B4:H4</f>
        <v>0</v>
      </c>
      <c r="C3" s="731"/>
      <c r="D3" s="731"/>
      <c r="E3" s="731"/>
      <c r="F3" s="273"/>
      <c r="G3" s="273"/>
      <c r="H3" s="273"/>
      <c r="I3" s="273"/>
      <c r="J3" s="273"/>
      <c r="K3" s="273"/>
      <c r="L3" s="273"/>
      <c r="M3" s="273"/>
      <c r="N3" s="273"/>
      <c r="O3" s="273"/>
      <c r="P3" s="273"/>
      <c r="Q3" s="273"/>
      <c r="R3" s="273"/>
      <c r="S3" s="273"/>
      <c r="T3" s="273"/>
      <c r="U3" s="273"/>
      <c r="V3" s="273"/>
      <c r="W3" s="273"/>
      <c r="X3" s="273"/>
      <c r="Y3" s="273"/>
      <c r="Z3" s="273"/>
      <c r="AA3" s="273"/>
      <c r="AB3" s="273"/>
      <c r="AC3" s="273"/>
      <c r="AD3" s="273"/>
      <c r="AE3" s="273"/>
      <c r="AF3" s="273"/>
      <c r="AG3" s="273"/>
      <c r="AH3" s="3"/>
      <c r="AI3" s="3"/>
      <c r="AJ3" s="3"/>
      <c r="AK3" s="3"/>
      <c r="AL3" s="3"/>
      <c r="AM3" s="3"/>
      <c r="AN3" s="3"/>
      <c r="AO3" s="3"/>
    </row>
    <row r="4" spans="1:41" ht="15.75" thickBot="1">
      <c r="A4" s="415" t="s">
        <v>30</v>
      </c>
      <c r="B4" s="567">
        <f>'Ex. 3 Development Budget'!B8</f>
        <v>0</v>
      </c>
      <c r="C4" s="418"/>
      <c r="D4" s="418"/>
      <c r="E4" s="419"/>
      <c r="F4" s="273"/>
      <c r="G4" s="273"/>
      <c r="H4" s="273"/>
      <c r="I4" s="273"/>
      <c r="J4" s="273"/>
      <c r="K4" s="273"/>
      <c r="L4" s="273"/>
      <c r="M4" s="273"/>
      <c r="N4" s="273"/>
      <c r="O4" s="273"/>
      <c r="P4" s="273"/>
      <c r="Q4" s="273"/>
      <c r="R4" s="273"/>
      <c r="S4" s="273"/>
      <c r="T4" s="273"/>
      <c r="U4" s="273"/>
      <c r="V4" s="273"/>
      <c r="W4" s="273"/>
      <c r="X4" s="273"/>
      <c r="Y4" s="273"/>
      <c r="Z4" s="273"/>
      <c r="AA4" s="273"/>
      <c r="AB4" s="273"/>
      <c r="AC4" s="273"/>
      <c r="AD4" s="273"/>
      <c r="AE4" s="273"/>
      <c r="AF4" s="273"/>
      <c r="AG4" s="273"/>
      <c r="AH4" s="3"/>
      <c r="AI4" s="3"/>
      <c r="AJ4" s="3"/>
      <c r="AK4" s="3"/>
      <c r="AL4" s="3"/>
      <c r="AM4" s="3"/>
      <c r="AN4" s="3"/>
      <c r="AO4" s="3"/>
    </row>
    <row r="5" spans="1:41" ht="15.75" thickBot="1">
      <c r="A5" s="416" t="s">
        <v>31</v>
      </c>
      <c r="B5" s="417">
        <f>'Ex. 6  Operating Budget'!B6</f>
        <v>0</v>
      </c>
      <c r="C5" s="418"/>
      <c r="D5" s="418"/>
      <c r="E5" s="419"/>
      <c r="F5" s="273"/>
      <c r="G5" s="273"/>
      <c r="H5" s="273"/>
      <c r="I5" s="273"/>
      <c r="J5" s="273"/>
      <c r="K5" s="273"/>
      <c r="L5" s="273"/>
      <c r="M5" s="273"/>
      <c r="N5" s="273"/>
      <c r="O5" s="273"/>
      <c r="P5" s="273"/>
      <c r="Q5" s="273"/>
      <c r="R5" s="273"/>
      <c r="S5" s="273"/>
      <c r="T5" s="273"/>
      <c r="U5" s="273"/>
      <c r="V5" s="273"/>
      <c r="W5" s="273"/>
      <c r="X5" s="273"/>
      <c r="Y5" s="273"/>
      <c r="Z5" s="273"/>
      <c r="AA5" s="273"/>
      <c r="AB5" s="273"/>
      <c r="AC5" s="273"/>
      <c r="AD5" s="273"/>
      <c r="AE5" s="273"/>
      <c r="AF5" s="273"/>
      <c r="AG5" s="273"/>
      <c r="AH5" s="3"/>
      <c r="AI5" s="3"/>
      <c r="AJ5" s="3"/>
      <c r="AK5" s="3"/>
      <c r="AL5" s="3"/>
      <c r="AM5" s="3"/>
      <c r="AN5" s="3"/>
      <c r="AO5" s="3"/>
    </row>
    <row r="6" spans="1:41">
      <c r="A6" s="273"/>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3"/>
      <c r="AI6" s="3"/>
      <c r="AJ6" s="3"/>
      <c r="AK6" s="3"/>
      <c r="AL6" s="3"/>
      <c r="AM6" s="3"/>
      <c r="AN6" s="3"/>
      <c r="AO6" s="3"/>
    </row>
    <row r="7" spans="1:41">
      <c r="A7" s="273"/>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3"/>
      <c r="AI7" s="3"/>
      <c r="AJ7" s="3"/>
      <c r="AK7" s="3"/>
      <c r="AL7" s="3"/>
      <c r="AM7" s="3"/>
      <c r="AN7" s="3"/>
      <c r="AO7" s="3"/>
    </row>
    <row r="8" spans="1:41">
      <c r="A8" s="273"/>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3"/>
      <c r="AI8" s="3"/>
      <c r="AJ8" s="3"/>
      <c r="AK8" s="3"/>
      <c r="AL8" s="3"/>
      <c r="AM8" s="3"/>
      <c r="AN8" s="3"/>
      <c r="AO8" s="3"/>
    </row>
    <row r="9" spans="1:41">
      <c r="A9" s="273"/>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3"/>
      <c r="AI9" s="3"/>
      <c r="AJ9" s="3"/>
      <c r="AK9" s="3"/>
      <c r="AL9" s="3"/>
      <c r="AM9" s="3"/>
      <c r="AN9" s="3"/>
      <c r="AO9" s="3"/>
    </row>
    <row r="10" spans="1:41" ht="14.25">
      <c r="A10" s="274"/>
      <c r="B10" s="275"/>
      <c r="C10" s="340">
        <v>2016</v>
      </c>
      <c r="D10" s="275">
        <f>C10+1</f>
        <v>2017</v>
      </c>
      <c r="E10" s="275">
        <f t="shared" ref="E10:AF10" si="0">D10+1</f>
        <v>2018</v>
      </c>
      <c r="F10" s="275">
        <f t="shared" si="0"/>
        <v>2019</v>
      </c>
      <c r="G10" s="275">
        <f t="shared" si="0"/>
        <v>2020</v>
      </c>
      <c r="H10" s="275">
        <f t="shared" si="0"/>
        <v>2021</v>
      </c>
      <c r="I10" s="275">
        <f t="shared" si="0"/>
        <v>2022</v>
      </c>
      <c r="J10" s="275">
        <f t="shared" si="0"/>
        <v>2023</v>
      </c>
      <c r="K10" s="275">
        <f t="shared" si="0"/>
        <v>2024</v>
      </c>
      <c r="L10" s="275">
        <f t="shared" si="0"/>
        <v>2025</v>
      </c>
      <c r="M10" s="275">
        <f t="shared" si="0"/>
        <v>2026</v>
      </c>
      <c r="N10" s="275">
        <f t="shared" si="0"/>
        <v>2027</v>
      </c>
      <c r="O10" s="275">
        <f t="shared" si="0"/>
        <v>2028</v>
      </c>
      <c r="P10" s="275">
        <f t="shared" si="0"/>
        <v>2029</v>
      </c>
      <c r="Q10" s="275">
        <f t="shared" si="0"/>
        <v>2030</v>
      </c>
      <c r="R10" s="275">
        <f t="shared" si="0"/>
        <v>2031</v>
      </c>
      <c r="S10" s="275">
        <f t="shared" si="0"/>
        <v>2032</v>
      </c>
      <c r="T10" s="275">
        <f t="shared" si="0"/>
        <v>2033</v>
      </c>
      <c r="U10" s="275">
        <f t="shared" si="0"/>
        <v>2034</v>
      </c>
      <c r="V10" s="275">
        <f t="shared" si="0"/>
        <v>2035</v>
      </c>
      <c r="W10" s="275">
        <f t="shared" si="0"/>
        <v>2036</v>
      </c>
      <c r="X10" s="275">
        <f t="shared" si="0"/>
        <v>2037</v>
      </c>
      <c r="Y10" s="275">
        <f t="shared" si="0"/>
        <v>2038</v>
      </c>
      <c r="Z10" s="275">
        <f t="shared" si="0"/>
        <v>2039</v>
      </c>
      <c r="AA10" s="275">
        <f t="shared" si="0"/>
        <v>2040</v>
      </c>
      <c r="AB10" s="275">
        <f t="shared" si="0"/>
        <v>2041</v>
      </c>
      <c r="AC10" s="275">
        <f t="shared" si="0"/>
        <v>2042</v>
      </c>
      <c r="AD10" s="275">
        <f t="shared" si="0"/>
        <v>2043</v>
      </c>
      <c r="AE10" s="275">
        <f t="shared" si="0"/>
        <v>2044</v>
      </c>
      <c r="AF10" s="275">
        <f t="shared" si="0"/>
        <v>2045</v>
      </c>
      <c r="AG10" s="276"/>
      <c r="AH10" s="3"/>
      <c r="AI10" s="3"/>
      <c r="AJ10" s="3"/>
      <c r="AK10" s="3"/>
      <c r="AL10" s="3"/>
      <c r="AM10" s="3"/>
      <c r="AN10" s="3"/>
      <c r="AO10" s="3"/>
    </row>
    <row r="11" spans="1:41" ht="15">
      <c r="A11" s="277"/>
      <c r="B11" s="278" t="s">
        <v>229</v>
      </c>
      <c r="C11" s="279">
        <v>1</v>
      </c>
      <c r="D11" s="279">
        <f t="shared" ref="D11:AF11" si="1">C11+1</f>
        <v>2</v>
      </c>
      <c r="E11" s="279">
        <f t="shared" si="1"/>
        <v>3</v>
      </c>
      <c r="F11" s="279">
        <f t="shared" si="1"/>
        <v>4</v>
      </c>
      <c r="G11" s="279">
        <f t="shared" si="1"/>
        <v>5</v>
      </c>
      <c r="H11" s="279">
        <f t="shared" si="1"/>
        <v>6</v>
      </c>
      <c r="I11" s="279">
        <f t="shared" si="1"/>
        <v>7</v>
      </c>
      <c r="J11" s="279">
        <f t="shared" si="1"/>
        <v>8</v>
      </c>
      <c r="K11" s="279">
        <f t="shared" si="1"/>
        <v>9</v>
      </c>
      <c r="L11" s="279">
        <f t="shared" si="1"/>
        <v>10</v>
      </c>
      <c r="M11" s="279">
        <f t="shared" si="1"/>
        <v>11</v>
      </c>
      <c r="N11" s="279">
        <f t="shared" si="1"/>
        <v>12</v>
      </c>
      <c r="O11" s="279">
        <f t="shared" si="1"/>
        <v>13</v>
      </c>
      <c r="P11" s="279">
        <f t="shared" si="1"/>
        <v>14</v>
      </c>
      <c r="Q11" s="279">
        <f t="shared" si="1"/>
        <v>15</v>
      </c>
      <c r="R11" s="279">
        <f t="shared" si="1"/>
        <v>16</v>
      </c>
      <c r="S11" s="279">
        <f t="shared" si="1"/>
        <v>17</v>
      </c>
      <c r="T11" s="279">
        <f t="shared" si="1"/>
        <v>18</v>
      </c>
      <c r="U11" s="279">
        <f t="shared" si="1"/>
        <v>19</v>
      </c>
      <c r="V11" s="279">
        <f t="shared" si="1"/>
        <v>20</v>
      </c>
      <c r="W11" s="279">
        <f t="shared" si="1"/>
        <v>21</v>
      </c>
      <c r="X11" s="279">
        <f t="shared" si="1"/>
        <v>22</v>
      </c>
      <c r="Y11" s="279">
        <f t="shared" si="1"/>
        <v>23</v>
      </c>
      <c r="Z11" s="279">
        <f t="shared" si="1"/>
        <v>24</v>
      </c>
      <c r="AA11" s="279">
        <f t="shared" si="1"/>
        <v>25</v>
      </c>
      <c r="AB11" s="279">
        <f t="shared" si="1"/>
        <v>26</v>
      </c>
      <c r="AC11" s="279">
        <f t="shared" si="1"/>
        <v>27</v>
      </c>
      <c r="AD11" s="279">
        <f t="shared" si="1"/>
        <v>28</v>
      </c>
      <c r="AE11" s="279">
        <f t="shared" si="1"/>
        <v>29</v>
      </c>
      <c r="AF11" s="279">
        <f t="shared" si="1"/>
        <v>30</v>
      </c>
      <c r="AG11" s="273"/>
      <c r="AH11" s="3"/>
      <c r="AI11" s="3"/>
      <c r="AJ11" s="3"/>
      <c r="AK11" s="3"/>
      <c r="AL11" s="3"/>
      <c r="AM11" s="3"/>
      <c r="AN11" s="3"/>
      <c r="AO11" s="3"/>
    </row>
    <row r="12" spans="1:41" ht="15">
      <c r="A12" s="274" t="s">
        <v>230</v>
      </c>
      <c r="B12" s="280">
        <v>2.5000000000000001E-2</v>
      </c>
      <c r="C12" s="281">
        <f>'Ex. 5 Unit Affordability'!I40</f>
        <v>0</v>
      </c>
      <c r="D12" s="281">
        <f>$C$12*(1+$B$12)</f>
        <v>0</v>
      </c>
      <c r="E12" s="281">
        <f>D12*(1+$B$12)</f>
        <v>0</v>
      </c>
      <c r="F12" s="281">
        <f t="shared" ref="F12:AF12" si="2">E12*(1+$B$12)</f>
        <v>0</v>
      </c>
      <c r="G12" s="281">
        <f t="shared" si="2"/>
        <v>0</v>
      </c>
      <c r="H12" s="281">
        <f t="shared" si="2"/>
        <v>0</v>
      </c>
      <c r="I12" s="281">
        <f t="shared" si="2"/>
        <v>0</v>
      </c>
      <c r="J12" s="281">
        <f t="shared" si="2"/>
        <v>0</v>
      </c>
      <c r="K12" s="281">
        <f t="shared" si="2"/>
        <v>0</v>
      </c>
      <c r="L12" s="281">
        <f t="shared" si="2"/>
        <v>0</v>
      </c>
      <c r="M12" s="281">
        <f t="shared" si="2"/>
        <v>0</v>
      </c>
      <c r="N12" s="281">
        <f t="shared" si="2"/>
        <v>0</v>
      </c>
      <c r="O12" s="281">
        <f t="shared" si="2"/>
        <v>0</v>
      </c>
      <c r="P12" s="281">
        <f t="shared" si="2"/>
        <v>0</v>
      </c>
      <c r="Q12" s="281">
        <f t="shared" si="2"/>
        <v>0</v>
      </c>
      <c r="R12" s="281">
        <f t="shared" si="2"/>
        <v>0</v>
      </c>
      <c r="S12" s="281">
        <f t="shared" si="2"/>
        <v>0</v>
      </c>
      <c r="T12" s="281">
        <f t="shared" si="2"/>
        <v>0</v>
      </c>
      <c r="U12" s="281">
        <f t="shared" si="2"/>
        <v>0</v>
      </c>
      <c r="V12" s="281">
        <f t="shared" si="2"/>
        <v>0</v>
      </c>
      <c r="W12" s="281">
        <f t="shared" si="2"/>
        <v>0</v>
      </c>
      <c r="X12" s="281">
        <f t="shared" si="2"/>
        <v>0</v>
      </c>
      <c r="Y12" s="281">
        <f t="shared" si="2"/>
        <v>0</v>
      </c>
      <c r="Z12" s="281">
        <f t="shared" si="2"/>
        <v>0</v>
      </c>
      <c r="AA12" s="281">
        <f t="shared" si="2"/>
        <v>0</v>
      </c>
      <c r="AB12" s="281">
        <f t="shared" si="2"/>
        <v>0</v>
      </c>
      <c r="AC12" s="281">
        <f t="shared" si="2"/>
        <v>0</v>
      </c>
      <c r="AD12" s="281">
        <f t="shared" si="2"/>
        <v>0</v>
      </c>
      <c r="AE12" s="281">
        <f t="shared" si="2"/>
        <v>0</v>
      </c>
      <c r="AF12" s="281">
        <f t="shared" si="2"/>
        <v>0</v>
      </c>
      <c r="AG12" s="273"/>
      <c r="AH12" s="3"/>
      <c r="AI12" s="3"/>
      <c r="AJ12" s="3"/>
      <c r="AK12" s="3"/>
      <c r="AL12" s="3"/>
      <c r="AM12" s="3"/>
      <c r="AN12" s="3"/>
      <c r="AO12" s="3"/>
    </row>
    <row r="13" spans="1:41" ht="15">
      <c r="A13" s="282" t="s">
        <v>231</v>
      </c>
      <c r="B13" s="301">
        <v>0</v>
      </c>
      <c r="C13" s="267"/>
      <c r="D13" s="284">
        <f>$C$13*(1+$B$13)</f>
        <v>0</v>
      </c>
      <c r="E13" s="284">
        <f t="shared" ref="E13:AF13" si="3">$C$13*(1+$B$13)</f>
        <v>0</v>
      </c>
      <c r="F13" s="284">
        <f t="shared" si="3"/>
        <v>0</v>
      </c>
      <c r="G13" s="284">
        <f t="shared" si="3"/>
        <v>0</v>
      </c>
      <c r="H13" s="284">
        <f t="shared" si="3"/>
        <v>0</v>
      </c>
      <c r="I13" s="284">
        <f t="shared" si="3"/>
        <v>0</v>
      </c>
      <c r="J13" s="284">
        <f t="shared" si="3"/>
        <v>0</v>
      </c>
      <c r="K13" s="284">
        <f t="shared" si="3"/>
        <v>0</v>
      </c>
      <c r="L13" s="284">
        <f t="shared" si="3"/>
        <v>0</v>
      </c>
      <c r="M13" s="284">
        <f t="shared" si="3"/>
        <v>0</v>
      </c>
      <c r="N13" s="284">
        <f t="shared" si="3"/>
        <v>0</v>
      </c>
      <c r="O13" s="284">
        <f t="shared" si="3"/>
        <v>0</v>
      </c>
      <c r="P13" s="284">
        <f t="shared" si="3"/>
        <v>0</v>
      </c>
      <c r="Q13" s="284">
        <f t="shared" si="3"/>
        <v>0</v>
      </c>
      <c r="R13" s="284">
        <f t="shared" si="3"/>
        <v>0</v>
      </c>
      <c r="S13" s="284">
        <f t="shared" si="3"/>
        <v>0</v>
      </c>
      <c r="T13" s="284">
        <f t="shared" si="3"/>
        <v>0</v>
      </c>
      <c r="U13" s="284">
        <f t="shared" si="3"/>
        <v>0</v>
      </c>
      <c r="V13" s="284">
        <f t="shared" si="3"/>
        <v>0</v>
      </c>
      <c r="W13" s="284">
        <f t="shared" si="3"/>
        <v>0</v>
      </c>
      <c r="X13" s="284">
        <f t="shared" si="3"/>
        <v>0</v>
      </c>
      <c r="Y13" s="284">
        <f t="shared" si="3"/>
        <v>0</v>
      </c>
      <c r="Z13" s="284">
        <f t="shared" si="3"/>
        <v>0</v>
      </c>
      <c r="AA13" s="284">
        <f t="shared" si="3"/>
        <v>0</v>
      </c>
      <c r="AB13" s="284">
        <f t="shared" si="3"/>
        <v>0</v>
      </c>
      <c r="AC13" s="284">
        <f t="shared" si="3"/>
        <v>0</v>
      </c>
      <c r="AD13" s="284">
        <f t="shared" si="3"/>
        <v>0</v>
      </c>
      <c r="AE13" s="284">
        <f t="shared" si="3"/>
        <v>0</v>
      </c>
      <c r="AF13" s="284">
        <f t="shared" si="3"/>
        <v>0</v>
      </c>
      <c r="AG13" s="276"/>
      <c r="AH13" s="3"/>
      <c r="AI13" s="3"/>
      <c r="AJ13" s="3"/>
      <c r="AK13" s="3"/>
      <c r="AL13" s="3"/>
      <c r="AM13" s="3"/>
      <c r="AN13" s="3"/>
      <c r="AO13" s="3"/>
    </row>
    <row r="14" spans="1:41" ht="15">
      <c r="A14" s="268" t="s">
        <v>258</v>
      </c>
      <c r="B14" s="269"/>
      <c r="C14" s="267"/>
      <c r="D14" s="284">
        <f>$C$14*(1+$B$14)</f>
        <v>0</v>
      </c>
      <c r="E14" s="281">
        <f>D14*(1+$B$14)</f>
        <v>0</v>
      </c>
      <c r="F14" s="281">
        <f t="shared" ref="F14:AF14" si="4">E14*(1+$B$14)</f>
        <v>0</v>
      </c>
      <c r="G14" s="281">
        <f t="shared" si="4"/>
        <v>0</v>
      </c>
      <c r="H14" s="281">
        <f t="shared" si="4"/>
        <v>0</v>
      </c>
      <c r="I14" s="281">
        <f t="shared" si="4"/>
        <v>0</v>
      </c>
      <c r="J14" s="281">
        <f t="shared" si="4"/>
        <v>0</v>
      </c>
      <c r="K14" s="281">
        <f t="shared" si="4"/>
        <v>0</v>
      </c>
      <c r="L14" s="281">
        <f t="shared" si="4"/>
        <v>0</v>
      </c>
      <c r="M14" s="281">
        <f t="shared" si="4"/>
        <v>0</v>
      </c>
      <c r="N14" s="281">
        <f t="shared" si="4"/>
        <v>0</v>
      </c>
      <c r="O14" s="281">
        <f t="shared" si="4"/>
        <v>0</v>
      </c>
      <c r="P14" s="281">
        <f t="shared" si="4"/>
        <v>0</v>
      </c>
      <c r="Q14" s="281">
        <f t="shared" si="4"/>
        <v>0</v>
      </c>
      <c r="R14" s="281">
        <f t="shared" si="4"/>
        <v>0</v>
      </c>
      <c r="S14" s="281">
        <f t="shared" si="4"/>
        <v>0</v>
      </c>
      <c r="T14" s="281">
        <f t="shared" si="4"/>
        <v>0</v>
      </c>
      <c r="U14" s="281">
        <f t="shared" si="4"/>
        <v>0</v>
      </c>
      <c r="V14" s="281">
        <f t="shared" si="4"/>
        <v>0</v>
      </c>
      <c r="W14" s="281">
        <f t="shared" si="4"/>
        <v>0</v>
      </c>
      <c r="X14" s="281">
        <f t="shared" si="4"/>
        <v>0</v>
      </c>
      <c r="Y14" s="281">
        <f t="shared" si="4"/>
        <v>0</v>
      </c>
      <c r="Z14" s="281">
        <f t="shared" si="4"/>
        <v>0</v>
      </c>
      <c r="AA14" s="281">
        <f t="shared" si="4"/>
        <v>0</v>
      </c>
      <c r="AB14" s="281">
        <f t="shared" si="4"/>
        <v>0</v>
      </c>
      <c r="AC14" s="281">
        <f t="shared" si="4"/>
        <v>0</v>
      </c>
      <c r="AD14" s="281">
        <f t="shared" si="4"/>
        <v>0</v>
      </c>
      <c r="AE14" s="281">
        <f t="shared" si="4"/>
        <v>0</v>
      </c>
      <c r="AF14" s="281">
        <f t="shared" si="4"/>
        <v>0</v>
      </c>
      <c r="AG14" s="273"/>
      <c r="AH14" s="3"/>
      <c r="AI14" s="3"/>
      <c r="AJ14" s="3"/>
      <c r="AK14" s="3"/>
      <c r="AL14" s="3"/>
      <c r="AM14" s="3"/>
      <c r="AN14" s="3"/>
      <c r="AO14" s="3"/>
    </row>
    <row r="15" spans="1:41" ht="15">
      <c r="A15" s="268" t="s">
        <v>232</v>
      </c>
      <c r="B15" s="269"/>
      <c r="C15" s="267"/>
      <c r="D15" s="284">
        <f>$C$15*(1+$B$15)</f>
        <v>0</v>
      </c>
      <c r="E15" s="281">
        <f>D15*(1+$B$15)</f>
        <v>0</v>
      </c>
      <c r="F15" s="281">
        <f t="shared" ref="F15:AF15" si="5">E15*(1+$B$15)</f>
        <v>0</v>
      </c>
      <c r="G15" s="281">
        <f t="shared" si="5"/>
        <v>0</v>
      </c>
      <c r="H15" s="281">
        <f t="shared" si="5"/>
        <v>0</v>
      </c>
      <c r="I15" s="281">
        <f t="shared" si="5"/>
        <v>0</v>
      </c>
      <c r="J15" s="281">
        <f t="shared" si="5"/>
        <v>0</v>
      </c>
      <c r="K15" s="281">
        <f t="shared" si="5"/>
        <v>0</v>
      </c>
      <c r="L15" s="281">
        <f t="shared" si="5"/>
        <v>0</v>
      </c>
      <c r="M15" s="281">
        <f t="shared" si="5"/>
        <v>0</v>
      </c>
      <c r="N15" s="281">
        <f t="shared" si="5"/>
        <v>0</v>
      </c>
      <c r="O15" s="281">
        <f t="shared" si="5"/>
        <v>0</v>
      </c>
      <c r="P15" s="281">
        <f t="shared" si="5"/>
        <v>0</v>
      </c>
      <c r="Q15" s="281">
        <f t="shared" si="5"/>
        <v>0</v>
      </c>
      <c r="R15" s="281">
        <f t="shared" si="5"/>
        <v>0</v>
      </c>
      <c r="S15" s="281">
        <f t="shared" si="5"/>
        <v>0</v>
      </c>
      <c r="T15" s="281">
        <f t="shared" si="5"/>
        <v>0</v>
      </c>
      <c r="U15" s="281">
        <f t="shared" si="5"/>
        <v>0</v>
      </c>
      <c r="V15" s="281">
        <f t="shared" si="5"/>
        <v>0</v>
      </c>
      <c r="W15" s="281">
        <f t="shared" si="5"/>
        <v>0</v>
      </c>
      <c r="X15" s="281">
        <f t="shared" si="5"/>
        <v>0</v>
      </c>
      <c r="Y15" s="281">
        <f t="shared" si="5"/>
        <v>0</v>
      </c>
      <c r="Z15" s="281">
        <f t="shared" si="5"/>
        <v>0</v>
      </c>
      <c r="AA15" s="281">
        <f t="shared" si="5"/>
        <v>0</v>
      </c>
      <c r="AB15" s="281">
        <f t="shared" si="5"/>
        <v>0</v>
      </c>
      <c r="AC15" s="281">
        <f t="shared" si="5"/>
        <v>0</v>
      </c>
      <c r="AD15" s="281">
        <f t="shared" si="5"/>
        <v>0</v>
      </c>
      <c r="AE15" s="281">
        <f t="shared" si="5"/>
        <v>0</v>
      </c>
      <c r="AF15" s="281">
        <f t="shared" si="5"/>
        <v>0</v>
      </c>
      <c r="AG15" s="273"/>
      <c r="AH15" s="3"/>
      <c r="AI15" s="3"/>
      <c r="AJ15" s="3"/>
      <c r="AK15" s="3"/>
      <c r="AL15" s="3"/>
      <c r="AM15" s="3"/>
      <c r="AN15" s="3"/>
      <c r="AO15" s="3"/>
    </row>
    <row r="16" spans="1:41" ht="15">
      <c r="A16" s="268" t="s">
        <v>232</v>
      </c>
      <c r="B16" s="269"/>
      <c r="C16" s="267"/>
      <c r="D16" s="284">
        <f>$C$16*(1+$B$16)</f>
        <v>0</v>
      </c>
      <c r="E16" s="281">
        <f>D16*(1+$B$16)</f>
        <v>0</v>
      </c>
      <c r="F16" s="281">
        <f t="shared" ref="F16:AF16" si="6">E16*(1+$B$16)</f>
        <v>0</v>
      </c>
      <c r="G16" s="281">
        <f t="shared" si="6"/>
        <v>0</v>
      </c>
      <c r="H16" s="281">
        <f t="shared" si="6"/>
        <v>0</v>
      </c>
      <c r="I16" s="281">
        <f t="shared" si="6"/>
        <v>0</v>
      </c>
      <c r="J16" s="281">
        <f t="shared" si="6"/>
        <v>0</v>
      </c>
      <c r="K16" s="281">
        <f t="shared" si="6"/>
        <v>0</v>
      </c>
      <c r="L16" s="281">
        <f t="shared" si="6"/>
        <v>0</v>
      </c>
      <c r="M16" s="281">
        <f t="shared" si="6"/>
        <v>0</v>
      </c>
      <c r="N16" s="281">
        <f t="shared" si="6"/>
        <v>0</v>
      </c>
      <c r="O16" s="281">
        <f t="shared" si="6"/>
        <v>0</v>
      </c>
      <c r="P16" s="281">
        <f t="shared" si="6"/>
        <v>0</v>
      </c>
      <c r="Q16" s="281">
        <f t="shared" si="6"/>
        <v>0</v>
      </c>
      <c r="R16" s="281">
        <f t="shared" si="6"/>
        <v>0</v>
      </c>
      <c r="S16" s="281">
        <f t="shared" si="6"/>
        <v>0</v>
      </c>
      <c r="T16" s="281">
        <f t="shared" si="6"/>
        <v>0</v>
      </c>
      <c r="U16" s="281">
        <f t="shared" si="6"/>
        <v>0</v>
      </c>
      <c r="V16" s="281">
        <f t="shared" si="6"/>
        <v>0</v>
      </c>
      <c r="W16" s="281">
        <f t="shared" si="6"/>
        <v>0</v>
      </c>
      <c r="X16" s="281">
        <f t="shared" si="6"/>
        <v>0</v>
      </c>
      <c r="Y16" s="281">
        <f t="shared" si="6"/>
        <v>0</v>
      </c>
      <c r="Z16" s="281">
        <f t="shared" si="6"/>
        <v>0</v>
      </c>
      <c r="AA16" s="281">
        <f t="shared" si="6"/>
        <v>0</v>
      </c>
      <c r="AB16" s="281">
        <f t="shared" si="6"/>
        <v>0</v>
      </c>
      <c r="AC16" s="281">
        <f t="shared" si="6"/>
        <v>0</v>
      </c>
      <c r="AD16" s="281">
        <f t="shared" si="6"/>
        <v>0</v>
      </c>
      <c r="AE16" s="281">
        <f t="shared" si="6"/>
        <v>0</v>
      </c>
      <c r="AF16" s="281">
        <f t="shared" si="6"/>
        <v>0</v>
      </c>
      <c r="AG16" s="273"/>
      <c r="AH16" s="3"/>
      <c r="AI16" s="3"/>
      <c r="AJ16" s="3"/>
      <c r="AK16" s="3"/>
      <c r="AL16" s="3"/>
      <c r="AM16" s="3"/>
      <c r="AN16" s="3"/>
      <c r="AO16" s="3"/>
    </row>
    <row r="17" spans="1:41" ht="15">
      <c r="A17" s="285" t="s">
        <v>233</v>
      </c>
      <c r="B17" s="283"/>
      <c r="C17" s="286">
        <f>SUM(C12:C16)</f>
        <v>0</v>
      </c>
      <c r="D17" s="286">
        <f t="shared" ref="D17:AF17" si="7">SUM(D12:D16)</f>
        <v>0</v>
      </c>
      <c r="E17" s="286">
        <f t="shared" si="7"/>
        <v>0</v>
      </c>
      <c r="F17" s="286">
        <f t="shared" si="7"/>
        <v>0</v>
      </c>
      <c r="G17" s="286">
        <f t="shared" si="7"/>
        <v>0</v>
      </c>
      <c r="H17" s="286">
        <f t="shared" si="7"/>
        <v>0</v>
      </c>
      <c r="I17" s="286">
        <f t="shared" si="7"/>
        <v>0</v>
      </c>
      <c r="J17" s="286">
        <f t="shared" si="7"/>
        <v>0</v>
      </c>
      <c r="K17" s="286">
        <f t="shared" si="7"/>
        <v>0</v>
      </c>
      <c r="L17" s="286">
        <f t="shared" si="7"/>
        <v>0</v>
      </c>
      <c r="M17" s="286">
        <f t="shared" si="7"/>
        <v>0</v>
      </c>
      <c r="N17" s="286">
        <f t="shared" si="7"/>
        <v>0</v>
      </c>
      <c r="O17" s="286">
        <f t="shared" si="7"/>
        <v>0</v>
      </c>
      <c r="P17" s="286">
        <f t="shared" si="7"/>
        <v>0</v>
      </c>
      <c r="Q17" s="286">
        <f t="shared" si="7"/>
        <v>0</v>
      </c>
      <c r="R17" s="286">
        <f t="shared" si="7"/>
        <v>0</v>
      </c>
      <c r="S17" s="286">
        <f t="shared" si="7"/>
        <v>0</v>
      </c>
      <c r="T17" s="286">
        <f t="shared" si="7"/>
        <v>0</v>
      </c>
      <c r="U17" s="286">
        <f t="shared" si="7"/>
        <v>0</v>
      </c>
      <c r="V17" s="286">
        <f t="shared" si="7"/>
        <v>0</v>
      </c>
      <c r="W17" s="286">
        <f t="shared" si="7"/>
        <v>0</v>
      </c>
      <c r="X17" s="286">
        <f t="shared" si="7"/>
        <v>0</v>
      </c>
      <c r="Y17" s="286">
        <f t="shared" si="7"/>
        <v>0</v>
      </c>
      <c r="Z17" s="286">
        <f t="shared" si="7"/>
        <v>0</v>
      </c>
      <c r="AA17" s="286">
        <f t="shared" si="7"/>
        <v>0</v>
      </c>
      <c r="AB17" s="286">
        <f t="shared" si="7"/>
        <v>0</v>
      </c>
      <c r="AC17" s="286">
        <f t="shared" si="7"/>
        <v>0</v>
      </c>
      <c r="AD17" s="286">
        <f t="shared" si="7"/>
        <v>0</v>
      </c>
      <c r="AE17" s="286">
        <f t="shared" si="7"/>
        <v>0</v>
      </c>
      <c r="AF17" s="286">
        <f t="shared" si="7"/>
        <v>0</v>
      </c>
      <c r="AG17" s="273"/>
      <c r="AH17" s="3"/>
      <c r="AI17" s="3"/>
      <c r="AJ17" s="3"/>
      <c r="AK17" s="3"/>
      <c r="AL17" s="3"/>
      <c r="AM17" s="3"/>
      <c r="AN17" s="3"/>
      <c r="AO17" s="3"/>
    </row>
    <row r="18" spans="1:41" ht="15">
      <c r="A18" s="274"/>
      <c r="B18" s="283"/>
      <c r="C18" s="286"/>
      <c r="D18" s="286"/>
      <c r="E18" s="286"/>
      <c r="F18" s="286"/>
      <c r="G18" s="286"/>
      <c r="H18" s="286"/>
      <c r="I18" s="286"/>
      <c r="J18" s="286"/>
      <c r="K18" s="286"/>
      <c r="L18" s="286"/>
      <c r="M18" s="286"/>
      <c r="N18" s="286"/>
      <c r="O18" s="286"/>
      <c r="P18" s="286"/>
      <c r="Q18" s="286"/>
      <c r="R18" s="286"/>
      <c r="S18" s="286"/>
      <c r="T18" s="286"/>
      <c r="U18" s="286"/>
      <c r="V18" s="286"/>
      <c r="W18" s="286"/>
      <c r="X18" s="286"/>
      <c r="Y18" s="286"/>
      <c r="Z18" s="286"/>
      <c r="AA18" s="286"/>
      <c r="AB18" s="286"/>
      <c r="AC18" s="286"/>
      <c r="AD18" s="286"/>
      <c r="AE18" s="286"/>
      <c r="AF18" s="286"/>
      <c r="AG18" s="273"/>
      <c r="AH18" s="3"/>
      <c r="AI18" s="3"/>
      <c r="AJ18" s="3"/>
      <c r="AK18" s="3"/>
      <c r="AL18" s="3"/>
      <c r="AM18" s="3"/>
      <c r="AN18" s="3"/>
      <c r="AO18" s="3"/>
    </row>
    <row r="19" spans="1:41" ht="15">
      <c r="A19" s="287" t="s">
        <v>247</v>
      </c>
      <c r="B19" s="269">
        <v>0.05</v>
      </c>
      <c r="C19" s="286">
        <f>C12*$B$19</f>
        <v>0</v>
      </c>
      <c r="D19" s="286">
        <f t="shared" ref="D19:AF19" si="8">D12*$B$19</f>
        <v>0</v>
      </c>
      <c r="E19" s="286">
        <f t="shared" si="8"/>
        <v>0</v>
      </c>
      <c r="F19" s="286">
        <f t="shared" si="8"/>
        <v>0</v>
      </c>
      <c r="G19" s="286">
        <f t="shared" si="8"/>
        <v>0</v>
      </c>
      <c r="H19" s="286">
        <f t="shared" si="8"/>
        <v>0</v>
      </c>
      <c r="I19" s="286">
        <f t="shared" si="8"/>
        <v>0</v>
      </c>
      <c r="J19" s="286">
        <f t="shared" si="8"/>
        <v>0</v>
      </c>
      <c r="K19" s="286">
        <f t="shared" si="8"/>
        <v>0</v>
      </c>
      <c r="L19" s="286">
        <f t="shared" si="8"/>
        <v>0</v>
      </c>
      <c r="M19" s="286">
        <f t="shared" si="8"/>
        <v>0</v>
      </c>
      <c r="N19" s="286">
        <f t="shared" si="8"/>
        <v>0</v>
      </c>
      <c r="O19" s="286">
        <f t="shared" si="8"/>
        <v>0</v>
      </c>
      <c r="P19" s="286">
        <f t="shared" si="8"/>
        <v>0</v>
      </c>
      <c r="Q19" s="286">
        <f t="shared" si="8"/>
        <v>0</v>
      </c>
      <c r="R19" s="286">
        <f t="shared" si="8"/>
        <v>0</v>
      </c>
      <c r="S19" s="286">
        <f t="shared" si="8"/>
        <v>0</v>
      </c>
      <c r="T19" s="286">
        <f t="shared" si="8"/>
        <v>0</v>
      </c>
      <c r="U19" s="286">
        <f t="shared" si="8"/>
        <v>0</v>
      </c>
      <c r="V19" s="286">
        <f t="shared" si="8"/>
        <v>0</v>
      </c>
      <c r="W19" s="286">
        <f t="shared" si="8"/>
        <v>0</v>
      </c>
      <c r="X19" s="286">
        <f t="shared" si="8"/>
        <v>0</v>
      </c>
      <c r="Y19" s="286">
        <f t="shared" si="8"/>
        <v>0</v>
      </c>
      <c r="Z19" s="286">
        <f t="shared" si="8"/>
        <v>0</v>
      </c>
      <c r="AA19" s="286">
        <f t="shared" si="8"/>
        <v>0</v>
      </c>
      <c r="AB19" s="286">
        <f t="shared" si="8"/>
        <v>0</v>
      </c>
      <c r="AC19" s="286">
        <f t="shared" si="8"/>
        <v>0</v>
      </c>
      <c r="AD19" s="286">
        <f t="shared" si="8"/>
        <v>0</v>
      </c>
      <c r="AE19" s="286">
        <f t="shared" si="8"/>
        <v>0</v>
      </c>
      <c r="AF19" s="286">
        <f t="shared" si="8"/>
        <v>0</v>
      </c>
      <c r="AG19" s="273"/>
      <c r="AH19" s="3"/>
      <c r="AI19" s="3"/>
      <c r="AJ19" s="3"/>
      <c r="AK19" s="3"/>
      <c r="AL19" s="3"/>
      <c r="AM19" s="3"/>
      <c r="AN19" s="3"/>
      <c r="AO19" s="3"/>
    </row>
    <row r="20" spans="1:41" ht="15">
      <c r="A20" s="274"/>
      <c r="B20" s="283"/>
      <c r="C20" s="286"/>
      <c r="D20" s="286"/>
      <c r="E20" s="286"/>
      <c r="F20" s="286"/>
      <c r="G20" s="286"/>
      <c r="H20" s="286"/>
      <c r="I20" s="286"/>
      <c r="J20" s="286"/>
      <c r="K20" s="286"/>
      <c r="L20" s="286"/>
      <c r="M20" s="286"/>
      <c r="N20" s="286"/>
      <c r="O20" s="286"/>
      <c r="P20" s="286"/>
      <c r="Q20" s="286"/>
      <c r="R20" s="286"/>
      <c r="S20" s="286"/>
      <c r="T20" s="286"/>
      <c r="U20" s="286"/>
      <c r="V20" s="286"/>
      <c r="W20" s="286"/>
      <c r="X20" s="286"/>
      <c r="Y20" s="286"/>
      <c r="Z20" s="286"/>
      <c r="AA20" s="286"/>
      <c r="AB20" s="286"/>
      <c r="AC20" s="286"/>
      <c r="AD20" s="286"/>
      <c r="AE20" s="286"/>
      <c r="AF20" s="286"/>
      <c r="AG20" s="273"/>
      <c r="AH20" s="3"/>
      <c r="AI20" s="3"/>
      <c r="AJ20" s="3"/>
      <c r="AK20" s="3"/>
      <c r="AL20" s="3"/>
      <c r="AM20" s="3"/>
      <c r="AN20" s="3"/>
      <c r="AO20" s="3"/>
    </row>
    <row r="21" spans="1:41" ht="15">
      <c r="A21" s="285" t="s">
        <v>234</v>
      </c>
      <c r="B21" s="283"/>
      <c r="C21" s="286">
        <f>C17-C19</f>
        <v>0</v>
      </c>
      <c r="D21" s="286">
        <f t="shared" ref="D21:AF21" si="9">D17-D19</f>
        <v>0</v>
      </c>
      <c r="E21" s="286">
        <f t="shared" si="9"/>
        <v>0</v>
      </c>
      <c r="F21" s="286">
        <f t="shared" si="9"/>
        <v>0</v>
      </c>
      <c r="G21" s="286">
        <f t="shared" si="9"/>
        <v>0</v>
      </c>
      <c r="H21" s="286">
        <f t="shared" si="9"/>
        <v>0</v>
      </c>
      <c r="I21" s="286">
        <f t="shared" si="9"/>
        <v>0</v>
      </c>
      <c r="J21" s="286">
        <f t="shared" si="9"/>
        <v>0</v>
      </c>
      <c r="K21" s="286">
        <f t="shared" si="9"/>
        <v>0</v>
      </c>
      <c r="L21" s="286">
        <f t="shared" si="9"/>
        <v>0</v>
      </c>
      <c r="M21" s="286">
        <f t="shared" si="9"/>
        <v>0</v>
      </c>
      <c r="N21" s="286">
        <f t="shared" si="9"/>
        <v>0</v>
      </c>
      <c r="O21" s="286">
        <f t="shared" si="9"/>
        <v>0</v>
      </c>
      <c r="P21" s="286">
        <f t="shared" si="9"/>
        <v>0</v>
      </c>
      <c r="Q21" s="286">
        <f t="shared" si="9"/>
        <v>0</v>
      </c>
      <c r="R21" s="286">
        <f t="shared" si="9"/>
        <v>0</v>
      </c>
      <c r="S21" s="286">
        <f t="shared" si="9"/>
        <v>0</v>
      </c>
      <c r="T21" s="286">
        <f t="shared" si="9"/>
        <v>0</v>
      </c>
      <c r="U21" s="286">
        <f t="shared" si="9"/>
        <v>0</v>
      </c>
      <c r="V21" s="286">
        <f t="shared" si="9"/>
        <v>0</v>
      </c>
      <c r="W21" s="286">
        <f t="shared" si="9"/>
        <v>0</v>
      </c>
      <c r="X21" s="286">
        <f t="shared" si="9"/>
        <v>0</v>
      </c>
      <c r="Y21" s="286">
        <f t="shared" si="9"/>
        <v>0</v>
      </c>
      <c r="Z21" s="286">
        <f t="shared" si="9"/>
        <v>0</v>
      </c>
      <c r="AA21" s="286">
        <f t="shared" si="9"/>
        <v>0</v>
      </c>
      <c r="AB21" s="286">
        <f t="shared" si="9"/>
        <v>0</v>
      </c>
      <c r="AC21" s="286">
        <f t="shared" si="9"/>
        <v>0</v>
      </c>
      <c r="AD21" s="286">
        <f t="shared" si="9"/>
        <v>0</v>
      </c>
      <c r="AE21" s="286">
        <f t="shared" si="9"/>
        <v>0</v>
      </c>
      <c r="AF21" s="286">
        <f t="shared" si="9"/>
        <v>0</v>
      </c>
      <c r="AG21" s="273"/>
      <c r="AH21" s="3"/>
      <c r="AI21" s="3"/>
      <c r="AJ21" s="3"/>
      <c r="AK21" s="3"/>
      <c r="AL21" s="3"/>
      <c r="AM21" s="3"/>
      <c r="AN21" s="3"/>
      <c r="AO21" s="3"/>
    </row>
    <row r="22" spans="1:41" ht="15">
      <c r="A22" s="274"/>
      <c r="B22" s="283"/>
      <c r="C22" s="286"/>
      <c r="D22" s="286"/>
      <c r="E22" s="286"/>
      <c r="F22" s="286"/>
      <c r="G22" s="286"/>
      <c r="H22" s="286"/>
      <c r="I22" s="286"/>
      <c r="J22" s="286"/>
      <c r="K22" s="286"/>
      <c r="L22" s="286"/>
      <c r="M22" s="286"/>
      <c r="N22" s="286"/>
      <c r="O22" s="286"/>
      <c r="P22" s="286"/>
      <c r="Q22" s="286"/>
      <c r="R22" s="286"/>
      <c r="S22" s="286"/>
      <c r="T22" s="286"/>
      <c r="U22" s="286"/>
      <c r="V22" s="286"/>
      <c r="W22" s="286"/>
      <c r="X22" s="286"/>
      <c r="Y22" s="286"/>
      <c r="Z22" s="286"/>
      <c r="AA22" s="286"/>
      <c r="AB22" s="286"/>
      <c r="AC22" s="286"/>
      <c r="AD22" s="286"/>
      <c r="AE22" s="286"/>
      <c r="AF22" s="286"/>
      <c r="AG22" s="273"/>
      <c r="AH22" s="3"/>
      <c r="AI22" s="3"/>
      <c r="AJ22" s="3"/>
      <c r="AK22" s="3"/>
      <c r="AL22" s="3"/>
      <c r="AM22" s="3"/>
      <c r="AN22" s="3"/>
      <c r="AO22" s="3"/>
    </row>
    <row r="23" spans="1:41" ht="15">
      <c r="A23" s="282" t="s">
        <v>215</v>
      </c>
      <c r="B23" s="283">
        <v>3.5000000000000003E-2</v>
      </c>
      <c r="C23" s="286">
        <f>'Ex. 6  Operating Budget'!C78</f>
        <v>0</v>
      </c>
      <c r="D23" s="286">
        <f>C23*(1+$B$23)</f>
        <v>0</v>
      </c>
      <c r="E23" s="286">
        <f t="shared" ref="E23:AF23" si="10">D23*(1+$B$23)</f>
        <v>0</v>
      </c>
      <c r="F23" s="286">
        <f t="shared" si="10"/>
        <v>0</v>
      </c>
      <c r="G23" s="286">
        <f t="shared" si="10"/>
        <v>0</v>
      </c>
      <c r="H23" s="286">
        <f t="shared" si="10"/>
        <v>0</v>
      </c>
      <c r="I23" s="286">
        <f t="shared" si="10"/>
        <v>0</v>
      </c>
      <c r="J23" s="286">
        <f t="shared" si="10"/>
        <v>0</v>
      </c>
      <c r="K23" s="286">
        <f t="shared" si="10"/>
        <v>0</v>
      </c>
      <c r="L23" s="286">
        <f t="shared" si="10"/>
        <v>0</v>
      </c>
      <c r="M23" s="286">
        <f t="shared" si="10"/>
        <v>0</v>
      </c>
      <c r="N23" s="286">
        <f t="shared" si="10"/>
        <v>0</v>
      </c>
      <c r="O23" s="286">
        <f t="shared" si="10"/>
        <v>0</v>
      </c>
      <c r="P23" s="286">
        <f t="shared" si="10"/>
        <v>0</v>
      </c>
      <c r="Q23" s="286">
        <f t="shared" si="10"/>
        <v>0</v>
      </c>
      <c r="R23" s="286">
        <f t="shared" si="10"/>
        <v>0</v>
      </c>
      <c r="S23" s="286">
        <f t="shared" si="10"/>
        <v>0</v>
      </c>
      <c r="T23" s="286">
        <f t="shared" si="10"/>
        <v>0</v>
      </c>
      <c r="U23" s="286">
        <f t="shared" si="10"/>
        <v>0</v>
      </c>
      <c r="V23" s="286">
        <f t="shared" si="10"/>
        <v>0</v>
      </c>
      <c r="W23" s="286">
        <f t="shared" si="10"/>
        <v>0</v>
      </c>
      <c r="X23" s="286">
        <f t="shared" si="10"/>
        <v>0</v>
      </c>
      <c r="Y23" s="286">
        <f t="shared" si="10"/>
        <v>0</v>
      </c>
      <c r="Z23" s="286">
        <f t="shared" si="10"/>
        <v>0</v>
      </c>
      <c r="AA23" s="286">
        <f t="shared" si="10"/>
        <v>0</v>
      </c>
      <c r="AB23" s="286">
        <f t="shared" si="10"/>
        <v>0</v>
      </c>
      <c r="AC23" s="286">
        <f t="shared" si="10"/>
        <v>0</v>
      </c>
      <c r="AD23" s="286">
        <f t="shared" si="10"/>
        <v>0</v>
      </c>
      <c r="AE23" s="286">
        <f t="shared" si="10"/>
        <v>0</v>
      </c>
      <c r="AF23" s="286">
        <f t="shared" si="10"/>
        <v>0</v>
      </c>
      <c r="AG23" s="273"/>
      <c r="AH23" s="3"/>
      <c r="AI23" s="3"/>
      <c r="AJ23" s="3"/>
      <c r="AK23" s="3"/>
      <c r="AL23" s="3"/>
      <c r="AM23" s="3"/>
      <c r="AN23" s="3"/>
      <c r="AO23" s="3"/>
    </row>
    <row r="24" spans="1:41" ht="15">
      <c r="A24" s="268" t="s">
        <v>232</v>
      </c>
      <c r="B24" s="270"/>
      <c r="C24" s="267">
        <v>0</v>
      </c>
      <c r="D24" s="284">
        <f>$C$24*(1+$B$24)</f>
        <v>0</v>
      </c>
      <c r="E24" s="281">
        <f>D24*(1+$B$24)</f>
        <v>0</v>
      </c>
      <c r="F24" s="281">
        <f>E24*(1+$B$24)</f>
        <v>0</v>
      </c>
      <c r="G24" s="281">
        <f t="shared" ref="G24:AF24" si="11">F24*(1+$B$24)</f>
        <v>0</v>
      </c>
      <c r="H24" s="281">
        <f t="shared" si="11"/>
        <v>0</v>
      </c>
      <c r="I24" s="281">
        <f t="shared" si="11"/>
        <v>0</v>
      </c>
      <c r="J24" s="281">
        <f t="shared" si="11"/>
        <v>0</v>
      </c>
      <c r="K24" s="281">
        <f t="shared" si="11"/>
        <v>0</v>
      </c>
      <c r="L24" s="281">
        <f t="shared" si="11"/>
        <v>0</v>
      </c>
      <c r="M24" s="281">
        <f t="shared" si="11"/>
        <v>0</v>
      </c>
      <c r="N24" s="281">
        <f t="shared" si="11"/>
        <v>0</v>
      </c>
      <c r="O24" s="281">
        <f t="shared" si="11"/>
        <v>0</v>
      </c>
      <c r="P24" s="281">
        <f t="shared" si="11"/>
        <v>0</v>
      </c>
      <c r="Q24" s="281">
        <f t="shared" si="11"/>
        <v>0</v>
      </c>
      <c r="R24" s="281">
        <f t="shared" si="11"/>
        <v>0</v>
      </c>
      <c r="S24" s="281">
        <f t="shared" si="11"/>
        <v>0</v>
      </c>
      <c r="T24" s="281">
        <f t="shared" si="11"/>
        <v>0</v>
      </c>
      <c r="U24" s="281">
        <f t="shared" si="11"/>
        <v>0</v>
      </c>
      <c r="V24" s="281">
        <f t="shared" si="11"/>
        <v>0</v>
      </c>
      <c r="W24" s="281">
        <f t="shared" si="11"/>
        <v>0</v>
      </c>
      <c r="X24" s="281">
        <f t="shared" si="11"/>
        <v>0</v>
      </c>
      <c r="Y24" s="281">
        <f t="shared" si="11"/>
        <v>0</v>
      </c>
      <c r="Z24" s="281">
        <f t="shared" si="11"/>
        <v>0</v>
      </c>
      <c r="AA24" s="281">
        <f t="shared" si="11"/>
        <v>0</v>
      </c>
      <c r="AB24" s="281">
        <f t="shared" si="11"/>
        <v>0</v>
      </c>
      <c r="AC24" s="281">
        <f t="shared" si="11"/>
        <v>0</v>
      </c>
      <c r="AD24" s="281">
        <f t="shared" si="11"/>
        <v>0</v>
      </c>
      <c r="AE24" s="281">
        <f t="shared" si="11"/>
        <v>0</v>
      </c>
      <c r="AF24" s="281">
        <f t="shared" si="11"/>
        <v>0</v>
      </c>
      <c r="AG24" s="273"/>
      <c r="AH24" s="3"/>
      <c r="AI24" s="3"/>
      <c r="AJ24" s="3"/>
      <c r="AK24" s="3"/>
      <c r="AL24" s="3"/>
      <c r="AM24" s="3"/>
      <c r="AN24" s="3"/>
      <c r="AO24" s="3"/>
    </row>
    <row r="25" spans="1:41" ht="15">
      <c r="A25" s="268" t="s">
        <v>232</v>
      </c>
      <c r="B25" s="270"/>
      <c r="C25" s="267">
        <v>0</v>
      </c>
      <c r="D25" s="284">
        <f>$C$25*(1+$B$25)</f>
        <v>0</v>
      </c>
      <c r="E25" s="281">
        <f>D25*(1+$B$25)</f>
        <v>0</v>
      </c>
      <c r="F25" s="281">
        <f t="shared" ref="F25:AF25" si="12">E25*(1+$B$25)</f>
        <v>0</v>
      </c>
      <c r="G25" s="281">
        <f t="shared" si="12"/>
        <v>0</v>
      </c>
      <c r="H25" s="281">
        <f t="shared" si="12"/>
        <v>0</v>
      </c>
      <c r="I25" s="281">
        <f t="shared" si="12"/>
        <v>0</v>
      </c>
      <c r="J25" s="281">
        <f t="shared" si="12"/>
        <v>0</v>
      </c>
      <c r="K25" s="281">
        <f t="shared" si="12"/>
        <v>0</v>
      </c>
      <c r="L25" s="281">
        <f t="shared" si="12"/>
        <v>0</v>
      </c>
      <c r="M25" s="281">
        <f t="shared" si="12"/>
        <v>0</v>
      </c>
      <c r="N25" s="281">
        <f t="shared" si="12"/>
        <v>0</v>
      </c>
      <c r="O25" s="281">
        <f t="shared" si="12"/>
        <v>0</v>
      </c>
      <c r="P25" s="281">
        <f t="shared" si="12"/>
        <v>0</v>
      </c>
      <c r="Q25" s="281">
        <f t="shared" si="12"/>
        <v>0</v>
      </c>
      <c r="R25" s="281">
        <f t="shared" si="12"/>
        <v>0</v>
      </c>
      <c r="S25" s="281">
        <f t="shared" si="12"/>
        <v>0</v>
      </c>
      <c r="T25" s="281">
        <f t="shared" si="12"/>
        <v>0</v>
      </c>
      <c r="U25" s="281">
        <f t="shared" si="12"/>
        <v>0</v>
      </c>
      <c r="V25" s="281">
        <f t="shared" si="12"/>
        <v>0</v>
      </c>
      <c r="W25" s="281">
        <f t="shared" si="12"/>
        <v>0</v>
      </c>
      <c r="X25" s="281">
        <f t="shared" si="12"/>
        <v>0</v>
      </c>
      <c r="Y25" s="281">
        <f t="shared" si="12"/>
        <v>0</v>
      </c>
      <c r="Z25" s="281">
        <f t="shared" si="12"/>
        <v>0</v>
      </c>
      <c r="AA25" s="281">
        <f t="shared" si="12"/>
        <v>0</v>
      </c>
      <c r="AB25" s="281">
        <f t="shared" si="12"/>
        <v>0</v>
      </c>
      <c r="AC25" s="281">
        <f t="shared" si="12"/>
        <v>0</v>
      </c>
      <c r="AD25" s="281">
        <f t="shared" si="12"/>
        <v>0</v>
      </c>
      <c r="AE25" s="281">
        <f t="shared" si="12"/>
        <v>0</v>
      </c>
      <c r="AF25" s="281">
        <f t="shared" si="12"/>
        <v>0</v>
      </c>
      <c r="AG25" s="273"/>
      <c r="AH25" s="3"/>
      <c r="AI25" s="3"/>
      <c r="AJ25" s="3"/>
      <c r="AK25" s="3"/>
      <c r="AL25" s="3"/>
      <c r="AM25" s="3"/>
      <c r="AN25" s="3"/>
      <c r="AO25" s="3"/>
    </row>
    <row r="26" spans="1:41" ht="15">
      <c r="A26" s="268" t="s">
        <v>232</v>
      </c>
      <c r="B26" s="270"/>
      <c r="C26" s="267">
        <v>0</v>
      </c>
      <c r="D26" s="284">
        <f>$C$26*(1+$B$26)</f>
        <v>0</v>
      </c>
      <c r="E26" s="281">
        <f>D26*(1+$B$26)</f>
        <v>0</v>
      </c>
      <c r="F26" s="281">
        <f t="shared" ref="F26:AF26" si="13">E26*(1+$B$26)</f>
        <v>0</v>
      </c>
      <c r="G26" s="281">
        <f t="shared" si="13"/>
        <v>0</v>
      </c>
      <c r="H26" s="281">
        <f t="shared" si="13"/>
        <v>0</v>
      </c>
      <c r="I26" s="281">
        <f t="shared" si="13"/>
        <v>0</v>
      </c>
      <c r="J26" s="281">
        <f t="shared" si="13"/>
        <v>0</v>
      </c>
      <c r="K26" s="281">
        <f t="shared" si="13"/>
        <v>0</v>
      </c>
      <c r="L26" s="281">
        <f t="shared" si="13"/>
        <v>0</v>
      </c>
      <c r="M26" s="281">
        <f t="shared" si="13"/>
        <v>0</v>
      </c>
      <c r="N26" s="281">
        <f t="shared" si="13"/>
        <v>0</v>
      </c>
      <c r="O26" s="281">
        <f t="shared" si="13"/>
        <v>0</v>
      </c>
      <c r="P26" s="281">
        <f t="shared" si="13"/>
        <v>0</v>
      </c>
      <c r="Q26" s="281">
        <f t="shared" si="13"/>
        <v>0</v>
      </c>
      <c r="R26" s="281">
        <f t="shared" si="13"/>
        <v>0</v>
      </c>
      <c r="S26" s="281">
        <f t="shared" si="13"/>
        <v>0</v>
      </c>
      <c r="T26" s="281">
        <f t="shared" si="13"/>
        <v>0</v>
      </c>
      <c r="U26" s="281">
        <f t="shared" si="13"/>
        <v>0</v>
      </c>
      <c r="V26" s="281">
        <f t="shared" si="13"/>
        <v>0</v>
      </c>
      <c r="W26" s="281">
        <f t="shared" si="13"/>
        <v>0</v>
      </c>
      <c r="X26" s="281">
        <f t="shared" si="13"/>
        <v>0</v>
      </c>
      <c r="Y26" s="281">
        <f t="shared" si="13"/>
        <v>0</v>
      </c>
      <c r="Z26" s="281">
        <f t="shared" si="13"/>
        <v>0</v>
      </c>
      <c r="AA26" s="281">
        <f t="shared" si="13"/>
        <v>0</v>
      </c>
      <c r="AB26" s="281">
        <f t="shared" si="13"/>
        <v>0</v>
      </c>
      <c r="AC26" s="281">
        <f t="shared" si="13"/>
        <v>0</v>
      </c>
      <c r="AD26" s="281">
        <f t="shared" si="13"/>
        <v>0</v>
      </c>
      <c r="AE26" s="281">
        <f t="shared" si="13"/>
        <v>0</v>
      </c>
      <c r="AF26" s="281">
        <f t="shared" si="13"/>
        <v>0</v>
      </c>
      <c r="AG26" s="273"/>
      <c r="AH26" s="3"/>
      <c r="AI26" s="3"/>
      <c r="AJ26" s="3"/>
      <c r="AK26" s="3"/>
      <c r="AL26" s="3"/>
      <c r="AM26" s="3"/>
      <c r="AN26" s="3"/>
      <c r="AO26" s="3"/>
    </row>
    <row r="27" spans="1:41" ht="15">
      <c r="A27" s="285" t="s">
        <v>235</v>
      </c>
      <c r="B27" s="288"/>
      <c r="C27" s="286">
        <f>C21-(C23+C24+C25+C26)</f>
        <v>0</v>
      </c>
      <c r="D27" s="286">
        <f t="shared" ref="D27:AF27" si="14">D21-(D23+D24+D25+D26)</f>
        <v>0</v>
      </c>
      <c r="E27" s="286">
        <f t="shared" si="14"/>
        <v>0</v>
      </c>
      <c r="F27" s="286">
        <f t="shared" si="14"/>
        <v>0</v>
      </c>
      <c r="G27" s="286">
        <f t="shared" si="14"/>
        <v>0</v>
      </c>
      <c r="H27" s="286">
        <f t="shared" si="14"/>
        <v>0</v>
      </c>
      <c r="I27" s="286">
        <f t="shared" si="14"/>
        <v>0</v>
      </c>
      <c r="J27" s="286">
        <f t="shared" si="14"/>
        <v>0</v>
      </c>
      <c r="K27" s="286">
        <f t="shared" si="14"/>
        <v>0</v>
      </c>
      <c r="L27" s="286">
        <f t="shared" si="14"/>
        <v>0</v>
      </c>
      <c r="M27" s="286">
        <f t="shared" si="14"/>
        <v>0</v>
      </c>
      <c r="N27" s="286">
        <f t="shared" si="14"/>
        <v>0</v>
      </c>
      <c r="O27" s="286">
        <f t="shared" si="14"/>
        <v>0</v>
      </c>
      <c r="P27" s="286">
        <f t="shared" si="14"/>
        <v>0</v>
      </c>
      <c r="Q27" s="286">
        <f t="shared" si="14"/>
        <v>0</v>
      </c>
      <c r="R27" s="286">
        <f t="shared" si="14"/>
        <v>0</v>
      </c>
      <c r="S27" s="286">
        <f t="shared" si="14"/>
        <v>0</v>
      </c>
      <c r="T27" s="286">
        <f t="shared" si="14"/>
        <v>0</v>
      </c>
      <c r="U27" s="286">
        <f t="shared" si="14"/>
        <v>0</v>
      </c>
      <c r="V27" s="286">
        <f t="shared" si="14"/>
        <v>0</v>
      </c>
      <c r="W27" s="286">
        <f t="shared" si="14"/>
        <v>0</v>
      </c>
      <c r="X27" s="286">
        <f t="shared" si="14"/>
        <v>0</v>
      </c>
      <c r="Y27" s="286">
        <f t="shared" si="14"/>
        <v>0</v>
      </c>
      <c r="Z27" s="286">
        <f t="shared" si="14"/>
        <v>0</v>
      </c>
      <c r="AA27" s="286">
        <f t="shared" si="14"/>
        <v>0</v>
      </c>
      <c r="AB27" s="286">
        <f t="shared" si="14"/>
        <v>0</v>
      </c>
      <c r="AC27" s="286">
        <f t="shared" si="14"/>
        <v>0</v>
      </c>
      <c r="AD27" s="286">
        <f t="shared" si="14"/>
        <v>0</v>
      </c>
      <c r="AE27" s="286">
        <f t="shared" si="14"/>
        <v>0</v>
      </c>
      <c r="AF27" s="286">
        <f t="shared" si="14"/>
        <v>0</v>
      </c>
      <c r="AG27" s="273"/>
      <c r="AH27" s="3"/>
      <c r="AI27" s="3"/>
      <c r="AJ27" s="3"/>
      <c r="AK27" s="3"/>
      <c r="AL27" s="3"/>
      <c r="AM27" s="3"/>
      <c r="AN27" s="3"/>
      <c r="AO27" s="3"/>
    </row>
    <row r="28" spans="1:41" ht="14.25">
      <c r="A28" s="289"/>
      <c r="B28" s="288"/>
      <c r="C28" s="286"/>
      <c r="D28" s="286"/>
      <c r="E28" s="286"/>
      <c r="F28" s="286"/>
      <c r="G28" s="286"/>
      <c r="H28" s="286"/>
      <c r="I28" s="286"/>
      <c r="J28" s="286"/>
      <c r="K28" s="286"/>
      <c r="L28" s="286"/>
      <c r="M28" s="286"/>
      <c r="N28" s="286"/>
      <c r="O28" s="286"/>
      <c r="P28" s="286"/>
      <c r="Q28" s="286"/>
      <c r="R28" s="286"/>
      <c r="S28" s="286"/>
      <c r="T28" s="286"/>
      <c r="U28" s="286"/>
      <c r="V28" s="286"/>
      <c r="W28" s="286"/>
      <c r="X28" s="286"/>
      <c r="Y28" s="286"/>
      <c r="Z28" s="286"/>
      <c r="AA28" s="286"/>
      <c r="AB28" s="286"/>
      <c r="AC28" s="286"/>
      <c r="AD28" s="286"/>
      <c r="AE28" s="286"/>
      <c r="AF28" s="286"/>
      <c r="AG28" s="273"/>
      <c r="AH28" s="3"/>
      <c r="AI28" s="3"/>
      <c r="AJ28" s="3"/>
      <c r="AK28" s="3"/>
      <c r="AL28" s="3"/>
      <c r="AM28" s="3"/>
      <c r="AN28" s="3"/>
      <c r="AO28" s="3"/>
    </row>
    <row r="29" spans="1:41" ht="15">
      <c r="A29" s="274" t="s">
        <v>236</v>
      </c>
      <c r="B29" s="283"/>
      <c r="C29" s="286">
        <f>'Ex. 6  Operating Budget'!C91</f>
        <v>0</v>
      </c>
      <c r="D29" s="286">
        <f>$C$29</f>
        <v>0</v>
      </c>
      <c r="E29" s="286">
        <f t="shared" ref="E29:AF29" si="15">$C$29</f>
        <v>0</v>
      </c>
      <c r="F29" s="286">
        <f t="shared" si="15"/>
        <v>0</v>
      </c>
      <c r="G29" s="286">
        <f t="shared" si="15"/>
        <v>0</v>
      </c>
      <c r="H29" s="286">
        <f t="shared" si="15"/>
        <v>0</v>
      </c>
      <c r="I29" s="286">
        <f t="shared" si="15"/>
        <v>0</v>
      </c>
      <c r="J29" s="286">
        <f t="shared" si="15"/>
        <v>0</v>
      </c>
      <c r="K29" s="286">
        <f t="shared" si="15"/>
        <v>0</v>
      </c>
      <c r="L29" s="286">
        <f t="shared" si="15"/>
        <v>0</v>
      </c>
      <c r="M29" s="286">
        <f t="shared" si="15"/>
        <v>0</v>
      </c>
      <c r="N29" s="286">
        <f t="shared" si="15"/>
        <v>0</v>
      </c>
      <c r="O29" s="286">
        <f t="shared" si="15"/>
        <v>0</v>
      </c>
      <c r="P29" s="286">
        <f t="shared" si="15"/>
        <v>0</v>
      </c>
      <c r="Q29" s="286">
        <f t="shared" si="15"/>
        <v>0</v>
      </c>
      <c r="R29" s="286">
        <f t="shared" si="15"/>
        <v>0</v>
      </c>
      <c r="S29" s="286">
        <f t="shared" si="15"/>
        <v>0</v>
      </c>
      <c r="T29" s="286">
        <f t="shared" si="15"/>
        <v>0</v>
      </c>
      <c r="U29" s="286">
        <f t="shared" si="15"/>
        <v>0</v>
      </c>
      <c r="V29" s="286">
        <f t="shared" si="15"/>
        <v>0</v>
      </c>
      <c r="W29" s="286">
        <f t="shared" si="15"/>
        <v>0</v>
      </c>
      <c r="X29" s="286">
        <f t="shared" si="15"/>
        <v>0</v>
      </c>
      <c r="Y29" s="286">
        <f t="shared" si="15"/>
        <v>0</v>
      </c>
      <c r="Z29" s="286">
        <f t="shared" si="15"/>
        <v>0</v>
      </c>
      <c r="AA29" s="286">
        <f t="shared" si="15"/>
        <v>0</v>
      </c>
      <c r="AB29" s="286">
        <f t="shared" si="15"/>
        <v>0</v>
      </c>
      <c r="AC29" s="286">
        <f t="shared" si="15"/>
        <v>0</v>
      </c>
      <c r="AD29" s="286">
        <f t="shared" si="15"/>
        <v>0</v>
      </c>
      <c r="AE29" s="286">
        <f t="shared" si="15"/>
        <v>0</v>
      </c>
      <c r="AF29" s="286">
        <f t="shared" si="15"/>
        <v>0</v>
      </c>
      <c r="AG29" s="273"/>
      <c r="AH29" s="3"/>
      <c r="AI29" s="3"/>
      <c r="AJ29" s="3"/>
      <c r="AK29" s="3"/>
      <c r="AL29" s="3"/>
      <c r="AM29" s="3"/>
      <c r="AN29" s="3"/>
      <c r="AO29" s="3"/>
    </row>
    <row r="30" spans="1:41" ht="14.25">
      <c r="A30" s="274" t="s">
        <v>237</v>
      </c>
      <c r="B30" s="288"/>
      <c r="C30" s="286">
        <f>'Ex. 6  Operating Budget'!C83</f>
        <v>0</v>
      </c>
      <c r="D30" s="286">
        <f>$C$30</f>
        <v>0</v>
      </c>
      <c r="E30" s="286">
        <f t="shared" ref="E30:AF30" si="16">$C$30</f>
        <v>0</v>
      </c>
      <c r="F30" s="286">
        <f t="shared" si="16"/>
        <v>0</v>
      </c>
      <c r="G30" s="286">
        <f t="shared" si="16"/>
        <v>0</v>
      </c>
      <c r="H30" s="286">
        <f t="shared" si="16"/>
        <v>0</v>
      </c>
      <c r="I30" s="286">
        <f t="shared" si="16"/>
        <v>0</v>
      </c>
      <c r="J30" s="286">
        <f t="shared" si="16"/>
        <v>0</v>
      </c>
      <c r="K30" s="286">
        <f t="shared" si="16"/>
        <v>0</v>
      </c>
      <c r="L30" s="286">
        <f t="shared" si="16"/>
        <v>0</v>
      </c>
      <c r="M30" s="286">
        <f t="shared" si="16"/>
        <v>0</v>
      </c>
      <c r="N30" s="286">
        <f t="shared" si="16"/>
        <v>0</v>
      </c>
      <c r="O30" s="286">
        <f t="shared" si="16"/>
        <v>0</v>
      </c>
      <c r="P30" s="286">
        <f t="shared" si="16"/>
        <v>0</v>
      </c>
      <c r="Q30" s="286">
        <f t="shared" si="16"/>
        <v>0</v>
      </c>
      <c r="R30" s="286">
        <f t="shared" si="16"/>
        <v>0</v>
      </c>
      <c r="S30" s="286">
        <f t="shared" si="16"/>
        <v>0</v>
      </c>
      <c r="T30" s="286">
        <f t="shared" si="16"/>
        <v>0</v>
      </c>
      <c r="U30" s="286">
        <f t="shared" si="16"/>
        <v>0</v>
      </c>
      <c r="V30" s="286">
        <f t="shared" si="16"/>
        <v>0</v>
      </c>
      <c r="W30" s="286">
        <f t="shared" si="16"/>
        <v>0</v>
      </c>
      <c r="X30" s="286">
        <f t="shared" si="16"/>
        <v>0</v>
      </c>
      <c r="Y30" s="286">
        <f t="shared" si="16"/>
        <v>0</v>
      </c>
      <c r="Z30" s="286">
        <f t="shared" si="16"/>
        <v>0</v>
      </c>
      <c r="AA30" s="286">
        <f t="shared" si="16"/>
        <v>0</v>
      </c>
      <c r="AB30" s="286">
        <f t="shared" si="16"/>
        <v>0</v>
      </c>
      <c r="AC30" s="286">
        <f t="shared" si="16"/>
        <v>0</v>
      </c>
      <c r="AD30" s="286">
        <f t="shared" si="16"/>
        <v>0</v>
      </c>
      <c r="AE30" s="286">
        <f t="shared" si="16"/>
        <v>0</v>
      </c>
      <c r="AF30" s="286">
        <f t="shared" si="16"/>
        <v>0</v>
      </c>
      <c r="AG30" s="273"/>
      <c r="AH30" s="3"/>
      <c r="AI30" s="3"/>
      <c r="AJ30" s="3"/>
      <c r="AK30" s="3"/>
      <c r="AL30" s="3"/>
      <c r="AM30" s="3"/>
      <c r="AN30" s="3"/>
      <c r="AO30" s="3"/>
    </row>
    <row r="31" spans="1:41" ht="14.25">
      <c r="A31" s="274" t="s">
        <v>238</v>
      </c>
      <c r="B31" s="288"/>
      <c r="C31" s="286">
        <f>'Ex. 6  Operating Budget'!C84</f>
        <v>0</v>
      </c>
      <c r="D31" s="286">
        <f>$C$31</f>
        <v>0</v>
      </c>
      <c r="E31" s="286">
        <f t="shared" ref="E31:AF31" si="17">$C$31</f>
        <v>0</v>
      </c>
      <c r="F31" s="286">
        <f t="shared" si="17"/>
        <v>0</v>
      </c>
      <c r="G31" s="286">
        <f t="shared" si="17"/>
        <v>0</v>
      </c>
      <c r="H31" s="286">
        <f t="shared" si="17"/>
        <v>0</v>
      </c>
      <c r="I31" s="286">
        <f t="shared" si="17"/>
        <v>0</v>
      </c>
      <c r="J31" s="286">
        <f t="shared" si="17"/>
        <v>0</v>
      </c>
      <c r="K31" s="286">
        <f t="shared" si="17"/>
        <v>0</v>
      </c>
      <c r="L31" s="286">
        <f t="shared" si="17"/>
        <v>0</v>
      </c>
      <c r="M31" s="286">
        <f t="shared" si="17"/>
        <v>0</v>
      </c>
      <c r="N31" s="286">
        <f t="shared" si="17"/>
        <v>0</v>
      </c>
      <c r="O31" s="286">
        <f t="shared" si="17"/>
        <v>0</v>
      </c>
      <c r="P31" s="286">
        <f t="shared" si="17"/>
        <v>0</v>
      </c>
      <c r="Q31" s="286">
        <f t="shared" si="17"/>
        <v>0</v>
      </c>
      <c r="R31" s="286">
        <f t="shared" si="17"/>
        <v>0</v>
      </c>
      <c r="S31" s="286">
        <f t="shared" si="17"/>
        <v>0</v>
      </c>
      <c r="T31" s="286">
        <f t="shared" si="17"/>
        <v>0</v>
      </c>
      <c r="U31" s="286">
        <f t="shared" si="17"/>
        <v>0</v>
      </c>
      <c r="V31" s="286">
        <f t="shared" si="17"/>
        <v>0</v>
      </c>
      <c r="W31" s="286">
        <f t="shared" si="17"/>
        <v>0</v>
      </c>
      <c r="X31" s="286">
        <f t="shared" si="17"/>
        <v>0</v>
      </c>
      <c r="Y31" s="286">
        <f t="shared" si="17"/>
        <v>0</v>
      </c>
      <c r="Z31" s="286">
        <f t="shared" si="17"/>
        <v>0</v>
      </c>
      <c r="AA31" s="286">
        <f t="shared" si="17"/>
        <v>0</v>
      </c>
      <c r="AB31" s="286">
        <f t="shared" si="17"/>
        <v>0</v>
      </c>
      <c r="AC31" s="286">
        <f t="shared" si="17"/>
        <v>0</v>
      </c>
      <c r="AD31" s="286">
        <f t="shared" si="17"/>
        <v>0</v>
      </c>
      <c r="AE31" s="286">
        <f t="shared" si="17"/>
        <v>0</v>
      </c>
      <c r="AF31" s="286">
        <f t="shared" si="17"/>
        <v>0</v>
      </c>
      <c r="AG31" s="273"/>
      <c r="AH31" s="3"/>
      <c r="AI31" s="3"/>
      <c r="AJ31" s="3"/>
      <c r="AK31" s="3"/>
      <c r="AL31" s="3"/>
      <c r="AM31" s="3"/>
      <c r="AN31" s="3"/>
      <c r="AO31" s="3"/>
    </row>
    <row r="32" spans="1:41" ht="15">
      <c r="A32" s="274" t="s">
        <v>239</v>
      </c>
      <c r="B32" s="341">
        <v>0.03</v>
      </c>
      <c r="C32" s="290">
        <f>'Ex. 6  Operating Budget'!C94</f>
        <v>0</v>
      </c>
      <c r="D32" s="284">
        <f>$C$32*(1+$B$32)</f>
        <v>0</v>
      </c>
      <c r="E32" s="284">
        <f>$D$32*(1+$B$32)</f>
        <v>0</v>
      </c>
      <c r="F32" s="284">
        <f>$E$32*(1+$B$32)</f>
        <v>0</v>
      </c>
      <c r="G32" s="284">
        <f>$F$32*(1+$B$32)</f>
        <v>0</v>
      </c>
      <c r="H32" s="284">
        <f>$G$32*(1+$B$32)</f>
        <v>0</v>
      </c>
      <c r="I32" s="284">
        <f>$H$32*(1+$B$32)</f>
        <v>0</v>
      </c>
      <c r="J32" s="284">
        <f>$I$32*(1+$B$32)</f>
        <v>0</v>
      </c>
      <c r="K32" s="284">
        <f>$J$32*(1+$B$32)</f>
        <v>0</v>
      </c>
      <c r="L32" s="284">
        <f>$K$32*(1+$B$32)</f>
        <v>0</v>
      </c>
      <c r="M32" s="284">
        <f>$L$32*(1+$B$32)</f>
        <v>0</v>
      </c>
      <c r="N32" s="284">
        <f>$M$32*(1+$B$32)</f>
        <v>0</v>
      </c>
      <c r="O32" s="284">
        <f>$N$32*(1+$B$32)</f>
        <v>0</v>
      </c>
      <c r="P32" s="284">
        <f>$O$32*(1+$B$32)</f>
        <v>0</v>
      </c>
      <c r="Q32" s="284">
        <f>$P$32*(1+$B$32)</f>
        <v>0</v>
      </c>
      <c r="R32" s="284">
        <f>$Q$32*(1+$B$32)</f>
        <v>0</v>
      </c>
      <c r="S32" s="284">
        <f>$R$32*(1+$B$32)</f>
        <v>0</v>
      </c>
      <c r="T32" s="284">
        <f>$S$32*(1+$B$32)</f>
        <v>0</v>
      </c>
      <c r="U32" s="284">
        <f>$T$32*(1+$B$32)</f>
        <v>0</v>
      </c>
      <c r="V32" s="284">
        <f>$U$32*(1+$B$32)</f>
        <v>0</v>
      </c>
      <c r="W32" s="284">
        <f>$V$32*(1+$B$32)</f>
        <v>0</v>
      </c>
      <c r="X32" s="284">
        <f>$W$32*(1+$B$32)</f>
        <v>0</v>
      </c>
      <c r="Y32" s="284">
        <f>$X$32*(1+$B$32)</f>
        <v>0</v>
      </c>
      <c r="Z32" s="284">
        <f>$Y$32*(1+$B$32)</f>
        <v>0</v>
      </c>
      <c r="AA32" s="284">
        <f>$Z$32*(1+$B$32)</f>
        <v>0</v>
      </c>
      <c r="AB32" s="284">
        <f>$AA$32*(1+$B$32)</f>
        <v>0</v>
      </c>
      <c r="AC32" s="284">
        <f>$AB$32*(1+$B$32)</f>
        <v>0</v>
      </c>
      <c r="AD32" s="284">
        <f>$AC$32*(1+$B$32)</f>
        <v>0</v>
      </c>
      <c r="AE32" s="284">
        <f>$AD$32*(1+$B$32)</f>
        <v>0</v>
      </c>
      <c r="AF32" s="284">
        <f>$AE$32*(1+$B$32)</f>
        <v>0</v>
      </c>
      <c r="AG32" s="273"/>
      <c r="AH32" s="3"/>
      <c r="AI32" s="3"/>
      <c r="AJ32" s="3"/>
      <c r="AK32" s="3"/>
      <c r="AL32" s="3"/>
      <c r="AM32" s="3"/>
      <c r="AN32" s="3"/>
      <c r="AO32" s="3"/>
    </row>
    <row r="33" spans="1:41" ht="15">
      <c r="A33" s="274" t="s">
        <v>407</v>
      </c>
      <c r="B33" s="341"/>
      <c r="C33" s="290">
        <f>'Ex. 6  Operating Budget'!C95</f>
        <v>0</v>
      </c>
      <c r="D33" s="290">
        <f>C33</f>
        <v>0</v>
      </c>
      <c r="E33" s="290">
        <f>C33</f>
        <v>0</v>
      </c>
      <c r="F33" s="290">
        <f>C33</f>
        <v>0</v>
      </c>
      <c r="G33" s="290">
        <f>C33</f>
        <v>0</v>
      </c>
      <c r="H33" s="290">
        <f>C33</f>
        <v>0</v>
      </c>
      <c r="I33" s="290">
        <f>C33</f>
        <v>0</v>
      </c>
      <c r="J33" s="290">
        <f>C33</f>
        <v>0</v>
      </c>
      <c r="K33" s="290">
        <f>C33</f>
        <v>0</v>
      </c>
      <c r="L33" s="290">
        <f>C33</f>
        <v>0</v>
      </c>
      <c r="M33" s="290">
        <f>C33</f>
        <v>0</v>
      </c>
      <c r="N33" s="290">
        <f>C33</f>
        <v>0</v>
      </c>
      <c r="O33" s="290">
        <f>C33</f>
        <v>0</v>
      </c>
      <c r="P33" s="290">
        <f>C33</f>
        <v>0</v>
      </c>
      <c r="Q33" s="290">
        <f>C33</f>
        <v>0</v>
      </c>
      <c r="R33" s="290">
        <f>C33</f>
        <v>0</v>
      </c>
      <c r="S33" s="290">
        <f>C33</f>
        <v>0</v>
      </c>
      <c r="T33" s="290">
        <f>C33</f>
        <v>0</v>
      </c>
      <c r="U33" s="290">
        <f>C33</f>
        <v>0</v>
      </c>
      <c r="V33" s="290">
        <f>C33</f>
        <v>0</v>
      </c>
      <c r="W33" s="290">
        <f>C33</f>
        <v>0</v>
      </c>
      <c r="X33" s="290">
        <f>C33</f>
        <v>0</v>
      </c>
      <c r="Y33" s="290">
        <f>C33</f>
        <v>0</v>
      </c>
      <c r="Z33" s="290">
        <f>C33</f>
        <v>0</v>
      </c>
      <c r="AA33" s="290">
        <f>C33</f>
        <v>0</v>
      </c>
      <c r="AB33" s="290">
        <f>C33</f>
        <v>0</v>
      </c>
      <c r="AC33" s="290">
        <f>C33</f>
        <v>0</v>
      </c>
      <c r="AD33" s="290">
        <f>C33</f>
        <v>0</v>
      </c>
      <c r="AE33" s="290">
        <f>C33</f>
        <v>0</v>
      </c>
      <c r="AF33" s="290">
        <f>C33</f>
        <v>0</v>
      </c>
      <c r="AG33" s="273"/>
      <c r="AH33" s="3"/>
      <c r="AI33" s="3"/>
      <c r="AJ33" s="3"/>
      <c r="AK33" s="3"/>
      <c r="AL33" s="3"/>
      <c r="AM33" s="3"/>
      <c r="AN33" s="3"/>
      <c r="AO33" s="3"/>
    </row>
    <row r="34" spans="1:41" ht="15">
      <c r="A34" s="268" t="s">
        <v>232</v>
      </c>
      <c r="B34" s="270"/>
      <c r="C34" s="267"/>
      <c r="D34" s="284">
        <f>$C$34*(1+$B$34)</f>
        <v>0</v>
      </c>
      <c r="E34" s="281">
        <f>D34*(1+$B$34)</f>
        <v>0</v>
      </c>
      <c r="F34" s="281">
        <f>E34*(1+$B$34)</f>
        <v>0</v>
      </c>
      <c r="G34" s="281">
        <f t="shared" ref="G34:AF34" si="18">F34*(1+$B$34)</f>
        <v>0</v>
      </c>
      <c r="H34" s="281">
        <f t="shared" si="18"/>
        <v>0</v>
      </c>
      <c r="I34" s="281">
        <f t="shared" si="18"/>
        <v>0</v>
      </c>
      <c r="J34" s="281">
        <f t="shared" si="18"/>
        <v>0</v>
      </c>
      <c r="K34" s="281">
        <f t="shared" si="18"/>
        <v>0</v>
      </c>
      <c r="L34" s="281">
        <f t="shared" si="18"/>
        <v>0</v>
      </c>
      <c r="M34" s="281">
        <f t="shared" si="18"/>
        <v>0</v>
      </c>
      <c r="N34" s="281">
        <f t="shared" si="18"/>
        <v>0</v>
      </c>
      <c r="O34" s="281">
        <f t="shared" si="18"/>
        <v>0</v>
      </c>
      <c r="P34" s="281">
        <f t="shared" si="18"/>
        <v>0</v>
      </c>
      <c r="Q34" s="281">
        <f t="shared" si="18"/>
        <v>0</v>
      </c>
      <c r="R34" s="281">
        <f t="shared" si="18"/>
        <v>0</v>
      </c>
      <c r="S34" s="281">
        <f t="shared" si="18"/>
        <v>0</v>
      </c>
      <c r="T34" s="281">
        <f t="shared" si="18"/>
        <v>0</v>
      </c>
      <c r="U34" s="281">
        <f t="shared" si="18"/>
        <v>0</v>
      </c>
      <c r="V34" s="281">
        <f t="shared" si="18"/>
        <v>0</v>
      </c>
      <c r="W34" s="281">
        <f t="shared" si="18"/>
        <v>0</v>
      </c>
      <c r="X34" s="281">
        <f t="shared" si="18"/>
        <v>0</v>
      </c>
      <c r="Y34" s="281">
        <f t="shared" si="18"/>
        <v>0</v>
      </c>
      <c r="Z34" s="281">
        <f t="shared" si="18"/>
        <v>0</v>
      </c>
      <c r="AA34" s="281">
        <f t="shared" si="18"/>
        <v>0</v>
      </c>
      <c r="AB34" s="281">
        <f t="shared" si="18"/>
        <v>0</v>
      </c>
      <c r="AC34" s="281">
        <f t="shared" si="18"/>
        <v>0</v>
      </c>
      <c r="AD34" s="281">
        <f t="shared" si="18"/>
        <v>0</v>
      </c>
      <c r="AE34" s="281">
        <f t="shared" si="18"/>
        <v>0</v>
      </c>
      <c r="AF34" s="281">
        <f t="shared" si="18"/>
        <v>0</v>
      </c>
      <c r="AG34" s="273"/>
      <c r="AH34" s="3"/>
      <c r="AI34" s="3"/>
      <c r="AJ34" s="3"/>
      <c r="AK34" s="3"/>
      <c r="AL34" s="3"/>
      <c r="AM34" s="3"/>
      <c r="AN34" s="3"/>
      <c r="AO34" s="3"/>
    </row>
    <row r="35" spans="1:41" ht="15">
      <c r="A35" s="268" t="s">
        <v>232</v>
      </c>
      <c r="B35" s="270"/>
      <c r="C35" s="267"/>
      <c r="D35" s="284">
        <f>$C$35*(1+$B$35)</f>
        <v>0</v>
      </c>
      <c r="E35" s="281">
        <f>D35*(1+$B$35)</f>
        <v>0</v>
      </c>
      <c r="F35" s="281">
        <f t="shared" ref="F35:AF35" si="19">E35*(1+$B$35)</f>
        <v>0</v>
      </c>
      <c r="G35" s="281">
        <f t="shared" si="19"/>
        <v>0</v>
      </c>
      <c r="H35" s="281">
        <f t="shared" si="19"/>
        <v>0</v>
      </c>
      <c r="I35" s="281">
        <f t="shared" si="19"/>
        <v>0</v>
      </c>
      <c r="J35" s="281">
        <f t="shared" si="19"/>
        <v>0</v>
      </c>
      <c r="K35" s="281">
        <f t="shared" si="19"/>
        <v>0</v>
      </c>
      <c r="L35" s="281">
        <f t="shared" si="19"/>
        <v>0</v>
      </c>
      <c r="M35" s="281">
        <f t="shared" si="19"/>
        <v>0</v>
      </c>
      <c r="N35" s="281">
        <f t="shared" si="19"/>
        <v>0</v>
      </c>
      <c r="O35" s="281">
        <f t="shared" si="19"/>
        <v>0</v>
      </c>
      <c r="P35" s="281">
        <f t="shared" si="19"/>
        <v>0</v>
      </c>
      <c r="Q35" s="281">
        <f t="shared" si="19"/>
        <v>0</v>
      </c>
      <c r="R35" s="281">
        <f t="shared" si="19"/>
        <v>0</v>
      </c>
      <c r="S35" s="281">
        <f t="shared" si="19"/>
        <v>0</v>
      </c>
      <c r="T35" s="281">
        <f t="shared" si="19"/>
        <v>0</v>
      </c>
      <c r="U35" s="281">
        <f t="shared" si="19"/>
        <v>0</v>
      </c>
      <c r="V35" s="281">
        <f t="shared" si="19"/>
        <v>0</v>
      </c>
      <c r="W35" s="281">
        <f t="shared" si="19"/>
        <v>0</v>
      </c>
      <c r="X35" s="281">
        <f t="shared" si="19"/>
        <v>0</v>
      </c>
      <c r="Y35" s="281">
        <f t="shared" si="19"/>
        <v>0</v>
      </c>
      <c r="Z35" s="281">
        <f t="shared" si="19"/>
        <v>0</v>
      </c>
      <c r="AA35" s="281">
        <f t="shared" si="19"/>
        <v>0</v>
      </c>
      <c r="AB35" s="281">
        <f t="shared" si="19"/>
        <v>0</v>
      </c>
      <c r="AC35" s="281">
        <f t="shared" si="19"/>
        <v>0</v>
      </c>
      <c r="AD35" s="281">
        <f t="shared" si="19"/>
        <v>0</v>
      </c>
      <c r="AE35" s="281">
        <f t="shared" si="19"/>
        <v>0</v>
      </c>
      <c r="AF35" s="281">
        <f t="shared" si="19"/>
        <v>0</v>
      </c>
      <c r="AG35" s="273"/>
      <c r="AH35" s="3"/>
      <c r="AI35" s="3"/>
      <c r="AJ35" s="3"/>
      <c r="AK35" s="3"/>
      <c r="AL35" s="3"/>
      <c r="AM35" s="3"/>
      <c r="AN35" s="3"/>
      <c r="AO35" s="3"/>
    </row>
    <row r="36" spans="1:41" ht="15">
      <c r="A36" s="268" t="s">
        <v>232</v>
      </c>
      <c r="B36" s="270"/>
      <c r="C36" s="267"/>
      <c r="D36" s="284">
        <f>$C$36*(1+$B$36)</f>
        <v>0</v>
      </c>
      <c r="E36" s="281">
        <f>D36*(1+$B$36)</f>
        <v>0</v>
      </c>
      <c r="F36" s="281">
        <f>E36*(1+$B$36)</f>
        <v>0</v>
      </c>
      <c r="G36" s="281">
        <f t="shared" ref="G36:AF36" si="20">F36*(1+$B$36)</f>
        <v>0</v>
      </c>
      <c r="H36" s="281">
        <f t="shared" si="20"/>
        <v>0</v>
      </c>
      <c r="I36" s="281">
        <f t="shared" si="20"/>
        <v>0</v>
      </c>
      <c r="J36" s="281">
        <f t="shared" si="20"/>
        <v>0</v>
      </c>
      <c r="K36" s="281">
        <f t="shared" si="20"/>
        <v>0</v>
      </c>
      <c r="L36" s="281">
        <f t="shared" si="20"/>
        <v>0</v>
      </c>
      <c r="M36" s="281">
        <f t="shared" si="20"/>
        <v>0</v>
      </c>
      <c r="N36" s="281">
        <f t="shared" si="20"/>
        <v>0</v>
      </c>
      <c r="O36" s="281">
        <f t="shared" si="20"/>
        <v>0</v>
      </c>
      <c r="P36" s="281">
        <f t="shared" si="20"/>
        <v>0</v>
      </c>
      <c r="Q36" s="281">
        <f t="shared" si="20"/>
        <v>0</v>
      </c>
      <c r="R36" s="281">
        <f t="shared" si="20"/>
        <v>0</v>
      </c>
      <c r="S36" s="281">
        <f t="shared" si="20"/>
        <v>0</v>
      </c>
      <c r="T36" s="281">
        <f t="shared" si="20"/>
        <v>0</v>
      </c>
      <c r="U36" s="281">
        <f t="shared" si="20"/>
        <v>0</v>
      </c>
      <c r="V36" s="281">
        <f t="shared" si="20"/>
        <v>0</v>
      </c>
      <c r="W36" s="281">
        <f t="shared" si="20"/>
        <v>0</v>
      </c>
      <c r="X36" s="281">
        <f t="shared" si="20"/>
        <v>0</v>
      </c>
      <c r="Y36" s="281">
        <f t="shared" si="20"/>
        <v>0</v>
      </c>
      <c r="Z36" s="281">
        <f t="shared" si="20"/>
        <v>0</v>
      </c>
      <c r="AA36" s="281">
        <f t="shared" si="20"/>
        <v>0</v>
      </c>
      <c r="AB36" s="281">
        <f t="shared" si="20"/>
        <v>0</v>
      </c>
      <c r="AC36" s="281">
        <f t="shared" si="20"/>
        <v>0</v>
      </c>
      <c r="AD36" s="281">
        <f t="shared" si="20"/>
        <v>0</v>
      </c>
      <c r="AE36" s="281">
        <f t="shared" si="20"/>
        <v>0</v>
      </c>
      <c r="AF36" s="281">
        <f t="shared" si="20"/>
        <v>0</v>
      </c>
      <c r="AG36" s="273"/>
      <c r="AH36" s="3"/>
      <c r="AI36" s="3"/>
      <c r="AJ36" s="3"/>
      <c r="AK36" s="3"/>
      <c r="AL36" s="3"/>
      <c r="AM36" s="3"/>
      <c r="AN36" s="3"/>
      <c r="AO36" s="3"/>
    </row>
    <row r="37" spans="1:41" ht="15">
      <c r="A37" s="291" t="s">
        <v>240</v>
      </c>
      <c r="B37" s="292"/>
      <c r="C37" s="293">
        <f>C27-(C29+C30+C31+C32+C34+C35+C36+C33)</f>
        <v>0</v>
      </c>
      <c r="D37" s="293">
        <f t="shared" ref="D37:AF37" si="21">D27-(D29+D30+D31+D32+D34+D35+D36+D33)</f>
        <v>0</v>
      </c>
      <c r="E37" s="293">
        <f t="shared" si="21"/>
        <v>0</v>
      </c>
      <c r="F37" s="293">
        <f t="shared" si="21"/>
        <v>0</v>
      </c>
      <c r="G37" s="293">
        <f t="shared" si="21"/>
        <v>0</v>
      </c>
      <c r="H37" s="293">
        <f t="shared" si="21"/>
        <v>0</v>
      </c>
      <c r="I37" s="293">
        <f t="shared" si="21"/>
        <v>0</v>
      </c>
      <c r="J37" s="293">
        <f t="shared" si="21"/>
        <v>0</v>
      </c>
      <c r="K37" s="293">
        <f t="shared" si="21"/>
        <v>0</v>
      </c>
      <c r="L37" s="293">
        <f t="shared" si="21"/>
        <v>0</v>
      </c>
      <c r="M37" s="293">
        <f t="shared" si="21"/>
        <v>0</v>
      </c>
      <c r="N37" s="293">
        <f t="shared" si="21"/>
        <v>0</v>
      </c>
      <c r="O37" s="293">
        <f t="shared" si="21"/>
        <v>0</v>
      </c>
      <c r="P37" s="293">
        <f t="shared" si="21"/>
        <v>0</v>
      </c>
      <c r="Q37" s="293">
        <f t="shared" si="21"/>
        <v>0</v>
      </c>
      <c r="R37" s="293">
        <f t="shared" si="21"/>
        <v>0</v>
      </c>
      <c r="S37" s="293">
        <f t="shared" si="21"/>
        <v>0</v>
      </c>
      <c r="T37" s="293">
        <f t="shared" si="21"/>
        <v>0</v>
      </c>
      <c r="U37" s="293">
        <f t="shared" si="21"/>
        <v>0</v>
      </c>
      <c r="V37" s="293">
        <f t="shared" si="21"/>
        <v>0</v>
      </c>
      <c r="W37" s="293">
        <f t="shared" si="21"/>
        <v>0</v>
      </c>
      <c r="X37" s="293">
        <f t="shared" si="21"/>
        <v>0</v>
      </c>
      <c r="Y37" s="293">
        <f t="shared" si="21"/>
        <v>0</v>
      </c>
      <c r="Z37" s="293">
        <f t="shared" si="21"/>
        <v>0</v>
      </c>
      <c r="AA37" s="293">
        <f t="shared" si="21"/>
        <v>0</v>
      </c>
      <c r="AB37" s="293">
        <f t="shared" si="21"/>
        <v>0</v>
      </c>
      <c r="AC37" s="293">
        <f t="shared" si="21"/>
        <v>0</v>
      </c>
      <c r="AD37" s="293">
        <f t="shared" si="21"/>
        <v>0</v>
      </c>
      <c r="AE37" s="293">
        <f t="shared" si="21"/>
        <v>0</v>
      </c>
      <c r="AF37" s="293">
        <f t="shared" si="21"/>
        <v>0</v>
      </c>
      <c r="AG37" s="273"/>
      <c r="AH37" s="3"/>
      <c r="AI37" s="3"/>
      <c r="AJ37" s="3"/>
      <c r="AK37" s="3"/>
      <c r="AL37" s="3"/>
      <c r="AM37" s="3"/>
      <c r="AN37" s="3"/>
      <c r="AO37" s="3"/>
    </row>
    <row r="38" spans="1:41">
      <c r="A38" s="3"/>
      <c r="B38" s="3"/>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row>
    <row r="39" spans="1:41">
      <c r="A39" s="7" t="s">
        <v>241</v>
      </c>
      <c r="B39" s="294" t="str">
        <f>IF(COUNTIF(C37:AF37,"&lt;0"),"YES","NO")</f>
        <v>NO</v>
      </c>
      <c r="C39" s="7"/>
      <c r="D39" s="7"/>
      <c r="E39" s="7"/>
      <c r="F39" s="7"/>
      <c r="G39" s="7"/>
      <c r="H39" s="7"/>
      <c r="I39" s="7"/>
      <c r="J39" s="7"/>
      <c r="K39" s="7"/>
      <c r="L39" s="7"/>
      <c r="M39" s="7"/>
      <c r="N39" s="7"/>
      <c r="O39" s="7"/>
      <c r="P39" s="7"/>
      <c r="Q39" s="7"/>
      <c r="R39" s="7"/>
      <c r="S39" s="7"/>
      <c r="T39" s="7"/>
      <c r="U39" s="7"/>
      <c r="V39" s="7"/>
      <c r="W39" s="7"/>
      <c r="X39" s="7"/>
      <c r="Y39" s="7"/>
      <c r="Z39" s="7"/>
      <c r="AA39" s="7"/>
      <c r="AB39" s="7"/>
      <c r="AC39" s="7"/>
      <c r="AD39" s="7"/>
      <c r="AE39" s="7"/>
      <c r="AF39" s="7"/>
      <c r="AG39" s="7"/>
      <c r="AH39" s="3"/>
      <c r="AI39" s="3"/>
      <c r="AJ39" s="3"/>
      <c r="AK39" s="3"/>
      <c r="AL39" s="3"/>
      <c r="AM39" s="3"/>
      <c r="AN39" s="3"/>
      <c r="AO39" s="3"/>
    </row>
    <row r="40" spans="1:41">
      <c r="A40" s="7" t="s">
        <v>242</v>
      </c>
      <c r="B40" s="7"/>
      <c r="C40" s="7"/>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7"/>
      <c r="AF40" s="7"/>
      <c r="AG40" s="7"/>
      <c r="AH40" s="3"/>
      <c r="AI40" s="3"/>
      <c r="AJ40" s="3"/>
      <c r="AK40" s="3"/>
      <c r="AL40" s="3"/>
      <c r="AM40" s="3"/>
      <c r="AN40" s="3"/>
      <c r="AO40" s="3"/>
    </row>
    <row r="41" spans="1:41">
      <c r="A41" s="3"/>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row>
    <row r="42" spans="1:41">
      <c r="A42" s="3"/>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row>
    <row r="43" spans="1:41">
      <c r="A43" s="3"/>
      <c r="B43" s="3"/>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row>
    <row r="44" spans="1:41">
      <c r="A44" s="3"/>
      <c r="B44" s="3"/>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row>
    <row r="45" spans="1:41">
      <c r="A45" s="3"/>
      <c r="B45" s="3"/>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row>
    <row r="46" spans="1:41">
      <c r="A46" s="3"/>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3"/>
      <c r="AN46" s="3"/>
      <c r="AO46" s="3"/>
    </row>
    <row r="47" spans="1:41">
      <c r="A47" s="3"/>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row>
    <row r="48" spans="1:41">
      <c r="A48" s="3"/>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row>
    <row r="49" spans="1:41">
      <c r="A49" s="3"/>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row>
    <row r="50" spans="1:41">
      <c r="A50" s="3"/>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row>
    <row r="51" spans="1:41">
      <c r="A51" s="3"/>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row>
    <row r="52" spans="1:41">
      <c r="A52" s="3"/>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row>
    <row r="53" spans="1:41">
      <c r="A53" s="3"/>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row>
    <row r="54" spans="1:41">
      <c r="A54" s="3"/>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row>
    <row r="55" spans="1:41">
      <c r="A55" s="3"/>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row>
    <row r="56" spans="1:41">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row>
    <row r="57" spans="1:41">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row>
    <row r="58" spans="1:41">
      <c r="A58" s="3"/>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row>
    <row r="59" spans="1:41">
      <c r="A59" s="3"/>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c r="AN59" s="3"/>
      <c r="AO59" s="3"/>
    </row>
    <row r="60" spans="1:41">
      <c r="A60" s="3"/>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c r="AN60" s="3"/>
      <c r="AO60" s="3"/>
    </row>
    <row r="61" spans="1:41">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row>
    <row r="62" spans="1:41">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3"/>
      <c r="AM62" s="3"/>
      <c r="AN62" s="3"/>
      <c r="AO62" s="3"/>
    </row>
    <row r="63" spans="1:41">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row>
    <row r="64" spans="1:41">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c r="AG64" s="3"/>
      <c r="AH64" s="3"/>
      <c r="AI64" s="3"/>
      <c r="AJ64" s="3"/>
      <c r="AK64" s="3"/>
      <c r="AL64" s="3"/>
      <c r="AM64" s="3"/>
      <c r="AN64" s="3"/>
      <c r="AO64" s="3"/>
    </row>
    <row r="65" spans="1:41">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
      <c r="AM65" s="3"/>
      <c r="AN65" s="3"/>
      <c r="AO65" s="3"/>
    </row>
    <row r="66" spans="1:41">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row>
    <row r="67" spans="1:41">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row>
    <row r="68" spans="1:41">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row>
    <row r="69" spans="1:41">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row>
    <row r="70" spans="1:41">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row>
    <row r="71" spans="1:41">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row>
    <row r="72" spans="1:41">
      <c r="A72" s="3"/>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row>
    <row r="73" spans="1:41">
      <c r="A73" s="3"/>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row>
    <row r="74" spans="1:41">
      <c r="A74" s="3"/>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row>
    <row r="75" spans="1:41">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row>
    <row r="76" spans="1:41">
      <c r="A76" s="3"/>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row>
    <row r="77" spans="1:41">
      <c r="A77" s="3"/>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row>
    <row r="78" spans="1:41">
      <c r="A78" s="3"/>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row>
    <row r="79" spans="1:41">
      <c r="A79" s="3"/>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row>
    <row r="80" spans="1:41">
      <c r="A80" s="3"/>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row>
    <row r="81" spans="1:41">
      <c r="A81" s="3"/>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row>
    <row r="82" spans="1:41">
      <c r="A82" s="3"/>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row>
    <row r="83" spans="1:41">
      <c r="A83" s="3"/>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row>
    <row r="84" spans="1:41">
      <c r="A84" s="3"/>
      <c r="B84" s="3"/>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row>
    <row r="85" spans="1:41">
      <c r="A85" s="3"/>
      <c r="B85" s="3"/>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row>
    <row r="86" spans="1:41">
      <c r="A86" s="3"/>
      <c r="B86" s="3"/>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row>
    <row r="87" spans="1:41">
      <c r="A87" s="3"/>
      <c r="B87" s="3"/>
      <c r="C87" s="3"/>
      <c r="D87" s="3"/>
      <c r="E87" s="3"/>
      <c r="F87" s="3"/>
      <c r="G87" s="3"/>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row>
    <row r="88" spans="1:41">
      <c r="A88" s="3"/>
      <c r="B88" s="3"/>
      <c r="C88" s="3"/>
      <c r="D88" s="3"/>
      <c r="E88" s="3"/>
      <c r="F88" s="3"/>
      <c r="G88" s="3"/>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row>
    <row r="89" spans="1:41">
      <c r="A89" s="3"/>
      <c r="B89" s="3"/>
      <c r="C89" s="3"/>
      <c r="D89" s="3"/>
      <c r="E89" s="3"/>
      <c r="F89" s="3"/>
      <c r="G89" s="3"/>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row>
    <row r="90" spans="1:41">
      <c r="A90" s="3"/>
      <c r="B90" s="3"/>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row>
    <row r="91" spans="1:41">
      <c r="A91" s="3"/>
      <c r="B91" s="3"/>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row>
    <row r="92" spans="1:41">
      <c r="A92" s="3"/>
      <c r="B92" s="3"/>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row>
    <row r="93" spans="1:41">
      <c r="A93" s="3"/>
      <c r="B93" s="3"/>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row>
    <row r="94" spans="1:41">
      <c r="A94" s="3"/>
      <c r="B94" s="3"/>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row>
    <row r="95" spans="1:41">
      <c r="A95" s="3"/>
      <c r="B95" s="3"/>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row>
    <row r="96" spans="1:41">
      <c r="A96" s="3"/>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row>
    <row r="97" spans="1:41">
      <c r="A97" s="3"/>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row>
    <row r="98" spans="1:41">
      <c r="A98" s="3"/>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row>
    <row r="99" spans="1:41">
      <c r="A99" s="3"/>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row>
    <row r="100" spans="1:41">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row>
    <row r="101" spans="1:41">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row>
    <row r="102" spans="1:41">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row>
    <row r="103" spans="1:41">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row>
    <row r="104" spans="1:41">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row>
    <row r="105" spans="1:41">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row>
    <row r="106" spans="1:41">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row>
    <row r="107" spans="1:41">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row>
    <row r="108" spans="1:41">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row>
    <row r="109" spans="1:41">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row>
    <row r="110" spans="1:41">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row>
    <row r="111" spans="1:41">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row>
    <row r="112" spans="1:41">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row>
    <row r="113" spans="1:41">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c r="AA113" s="3"/>
      <c r="AB113" s="3"/>
      <c r="AC113" s="3"/>
      <c r="AD113" s="3"/>
      <c r="AE113" s="3"/>
      <c r="AF113" s="3"/>
      <c r="AG113" s="3"/>
      <c r="AH113" s="3"/>
      <c r="AI113" s="3"/>
      <c r="AJ113" s="3"/>
      <c r="AK113" s="3"/>
      <c r="AL113" s="3"/>
      <c r="AM113" s="3"/>
      <c r="AN113" s="3"/>
      <c r="AO113" s="3"/>
    </row>
    <row r="114" spans="1:41">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c r="AA114" s="3"/>
      <c r="AB114" s="3"/>
      <c r="AC114" s="3"/>
      <c r="AD114" s="3"/>
      <c r="AE114" s="3"/>
      <c r="AF114" s="3"/>
      <c r="AG114" s="3"/>
      <c r="AH114" s="3"/>
      <c r="AI114" s="3"/>
      <c r="AJ114" s="3"/>
      <c r="AK114" s="3"/>
      <c r="AL114" s="3"/>
      <c r="AM114" s="3"/>
      <c r="AN114" s="3"/>
      <c r="AO114" s="3"/>
    </row>
    <row r="115" spans="1:41">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c r="AA115" s="3"/>
      <c r="AB115" s="3"/>
      <c r="AC115" s="3"/>
      <c r="AD115" s="3"/>
      <c r="AE115" s="3"/>
      <c r="AF115" s="3"/>
      <c r="AG115" s="3"/>
      <c r="AH115" s="3"/>
      <c r="AI115" s="3"/>
      <c r="AJ115" s="3"/>
      <c r="AK115" s="3"/>
      <c r="AL115" s="3"/>
      <c r="AM115" s="3"/>
      <c r="AN115" s="3"/>
      <c r="AO115" s="3"/>
    </row>
    <row r="116" spans="1:41">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c r="AE116" s="3"/>
      <c r="AF116" s="3"/>
      <c r="AG116" s="3"/>
      <c r="AH116" s="3"/>
      <c r="AI116" s="3"/>
      <c r="AJ116" s="3"/>
      <c r="AK116" s="3"/>
      <c r="AL116" s="3"/>
      <c r="AM116" s="3"/>
      <c r="AN116" s="3"/>
      <c r="AO116" s="3"/>
    </row>
    <row r="117" spans="1:41">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c r="AA117" s="3"/>
      <c r="AB117" s="3"/>
      <c r="AC117" s="3"/>
      <c r="AD117" s="3"/>
      <c r="AE117" s="3"/>
      <c r="AF117" s="3"/>
      <c r="AG117" s="3"/>
      <c r="AH117" s="3"/>
      <c r="AI117" s="3"/>
      <c r="AJ117" s="3"/>
      <c r="AK117" s="3"/>
      <c r="AL117" s="3"/>
      <c r="AM117" s="3"/>
      <c r="AN117" s="3"/>
      <c r="AO117" s="3"/>
    </row>
    <row r="118" spans="1:41">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row>
    <row r="119" spans="1:41">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c r="AA119" s="3"/>
      <c r="AB119" s="3"/>
      <c r="AC119" s="3"/>
      <c r="AD119" s="3"/>
      <c r="AE119" s="3"/>
      <c r="AF119" s="3"/>
      <c r="AG119" s="3"/>
      <c r="AH119" s="3"/>
      <c r="AI119" s="3"/>
      <c r="AJ119" s="3"/>
      <c r="AK119" s="3"/>
      <c r="AL119" s="3"/>
      <c r="AM119" s="3"/>
      <c r="AN119" s="3"/>
      <c r="AO119" s="3"/>
    </row>
    <row r="120" spans="1:41">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c r="AE120" s="3"/>
      <c r="AF120" s="3"/>
      <c r="AG120" s="3"/>
      <c r="AH120" s="3"/>
      <c r="AI120" s="3"/>
      <c r="AJ120" s="3"/>
      <c r="AK120" s="3"/>
      <c r="AL120" s="3"/>
      <c r="AM120" s="3"/>
      <c r="AN120" s="3"/>
      <c r="AO120" s="3"/>
    </row>
    <row r="121" spans="1:41">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c r="AE121" s="3"/>
      <c r="AF121" s="3"/>
      <c r="AG121" s="3"/>
      <c r="AH121" s="3"/>
      <c r="AI121" s="3"/>
      <c r="AJ121" s="3"/>
      <c r="AK121" s="3"/>
      <c r="AL121" s="3"/>
      <c r="AM121" s="3"/>
      <c r="AN121" s="3"/>
      <c r="AO121" s="3"/>
    </row>
    <row r="122" spans="1:41">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c r="AA122" s="3"/>
      <c r="AB122" s="3"/>
      <c r="AC122" s="3"/>
      <c r="AD122" s="3"/>
      <c r="AE122" s="3"/>
      <c r="AF122" s="3"/>
      <c r="AG122" s="3"/>
      <c r="AH122" s="3"/>
      <c r="AI122" s="3"/>
      <c r="AJ122" s="3"/>
      <c r="AK122" s="3"/>
      <c r="AL122" s="3"/>
      <c r="AM122" s="3"/>
      <c r="AN122" s="3"/>
      <c r="AO122" s="3"/>
    </row>
    <row r="123" spans="1:41">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c r="AA123" s="3"/>
      <c r="AB123" s="3"/>
      <c r="AC123" s="3"/>
      <c r="AD123" s="3"/>
      <c r="AE123" s="3"/>
      <c r="AF123" s="3"/>
      <c r="AG123" s="3"/>
      <c r="AH123" s="3"/>
      <c r="AI123" s="3"/>
      <c r="AJ123" s="3"/>
      <c r="AK123" s="3"/>
      <c r="AL123" s="3"/>
      <c r="AM123" s="3"/>
      <c r="AN123" s="3"/>
      <c r="AO123" s="3"/>
    </row>
    <row r="124" spans="1:41">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c r="AE124" s="3"/>
      <c r="AF124" s="3"/>
      <c r="AG124" s="3"/>
      <c r="AH124" s="3"/>
      <c r="AI124" s="3"/>
      <c r="AJ124" s="3"/>
      <c r="AK124" s="3"/>
      <c r="AL124" s="3"/>
      <c r="AM124" s="3"/>
      <c r="AN124" s="3"/>
      <c r="AO124" s="3"/>
    </row>
    <row r="125" spans="1:41">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c r="AA125" s="3"/>
      <c r="AB125" s="3"/>
      <c r="AC125" s="3"/>
      <c r="AD125" s="3"/>
      <c r="AE125" s="3"/>
      <c r="AF125" s="3"/>
      <c r="AG125" s="3"/>
      <c r="AH125" s="3"/>
      <c r="AI125" s="3"/>
      <c r="AJ125" s="3"/>
      <c r="AK125" s="3"/>
      <c r="AL125" s="3"/>
      <c r="AM125" s="3"/>
      <c r="AN125" s="3"/>
      <c r="AO125" s="3"/>
    </row>
    <row r="126" spans="1:41">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c r="AA126" s="3"/>
      <c r="AB126" s="3"/>
      <c r="AC126" s="3"/>
      <c r="AD126" s="3"/>
      <c r="AE126" s="3"/>
      <c r="AF126" s="3"/>
      <c r="AG126" s="3"/>
      <c r="AH126" s="3"/>
      <c r="AI126" s="3"/>
      <c r="AJ126" s="3"/>
      <c r="AK126" s="3"/>
      <c r="AL126" s="3"/>
      <c r="AM126" s="3"/>
      <c r="AN126" s="3"/>
      <c r="AO126" s="3"/>
    </row>
    <row r="127" spans="1:41">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c r="AA127" s="3"/>
      <c r="AB127" s="3"/>
      <c r="AC127" s="3"/>
      <c r="AD127" s="3"/>
      <c r="AE127" s="3"/>
      <c r="AF127" s="3"/>
      <c r="AG127" s="3"/>
      <c r="AH127" s="3"/>
      <c r="AI127" s="3"/>
      <c r="AJ127" s="3"/>
      <c r="AK127" s="3"/>
      <c r="AL127" s="3"/>
      <c r="AM127" s="3"/>
      <c r="AN127" s="3"/>
      <c r="AO127" s="3"/>
    </row>
    <row r="128" spans="1:41">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c r="AA128" s="3"/>
      <c r="AB128" s="3"/>
      <c r="AC128" s="3"/>
      <c r="AD128" s="3"/>
      <c r="AE128" s="3"/>
      <c r="AF128" s="3"/>
      <c r="AG128" s="3"/>
      <c r="AH128" s="3"/>
      <c r="AI128" s="3"/>
      <c r="AJ128" s="3"/>
      <c r="AK128" s="3"/>
      <c r="AL128" s="3"/>
      <c r="AM128" s="3"/>
      <c r="AN128" s="3"/>
      <c r="AO128" s="3"/>
    </row>
    <row r="129" spans="1:41">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c r="AA129" s="3"/>
      <c r="AB129" s="3"/>
      <c r="AC129" s="3"/>
      <c r="AD129" s="3"/>
      <c r="AE129" s="3"/>
      <c r="AF129" s="3"/>
      <c r="AG129" s="3"/>
      <c r="AH129" s="3"/>
      <c r="AI129" s="3"/>
      <c r="AJ129" s="3"/>
      <c r="AK129" s="3"/>
      <c r="AL129" s="3"/>
      <c r="AM129" s="3"/>
      <c r="AN129" s="3"/>
      <c r="AO129" s="3"/>
    </row>
    <row r="130" spans="1:41">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c r="AE130" s="3"/>
      <c r="AF130" s="3"/>
      <c r="AG130" s="3"/>
      <c r="AH130" s="3"/>
      <c r="AI130" s="3"/>
      <c r="AJ130" s="3"/>
      <c r="AK130" s="3"/>
      <c r="AL130" s="3"/>
      <c r="AM130" s="3"/>
      <c r="AN130" s="3"/>
      <c r="AO130" s="3"/>
    </row>
    <row r="131" spans="1:41">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c r="AA131" s="3"/>
      <c r="AB131" s="3"/>
      <c r="AC131" s="3"/>
      <c r="AD131" s="3"/>
      <c r="AE131" s="3"/>
      <c r="AF131" s="3"/>
      <c r="AG131" s="3"/>
      <c r="AH131" s="3"/>
      <c r="AI131" s="3"/>
      <c r="AJ131" s="3"/>
      <c r="AK131" s="3"/>
      <c r="AL131" s="3"/>
      <c r="AM131" s="3"/>
      <c r="AN131" s="3"/>
      <c r="AO131" s="3"/>
    </row>
    <row r="132" spans="1:41">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c r="AA132" s="3"/>
      <c r="AB132" s="3"/>
      <c r="AC132" s="3"/>
      <c r="AD132" s="3"/>
      <c r="AE132" s="3"/>
      <c r="AF132" s="3"/>
      <c r="AG132" s="3"/>
      <c r="AH132" s="3"/>
      <c r="AI132" s="3"/>
      <c r="AJ132" s="3"/>
      <c r="AK132" s="3"/>
      <c r="AL132" s="3"/>
      <c r="AM132" s="3"/>
      <c r="AN132" s="3"/>
      <c r="AO132" s="3"/>
    </row>
    <row r="133" spans="1:41">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c r="AA133" s="3"/>
      <c r="AB133" s="3"/>
      <c r="AC133" s="3"/>
      <c r="AD133" s="3"/>
      <c r="AE133" s="3"/>
      <c r="AF133" s="3"/>
      <c r="AG133" s="3"/>
      <c r="AH133" s="3"/>
      <c r="AI133" s="3"/>
      <c r="AJ133" s="3"/>
      <c r="AK133" s="3"/>
      <c r="AL133" s="3"/>
      <c r="AM133" s="3"/>
      <c r="AN133" s="3"/>
      <c r="AO133" s="3"/>
    </row>
    <row r="134" spans="1:41">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c r="AA134" s="3"/>
      <c r="AB134" s="3"/>
      <c r="AC134" s="3"/>
      <c r="AD134" s="3"/>
      <c r="AE134" s="3"/>
      <c r="AF134" s="3"/>
      <c r="AG134" s="3"/>
      <c r="AH134" s="3"/>
      <c r="AI134" s="3"/>
      <c r="AJ134" s="3"/>
      <c r="AK134" s="3"/>
      <c r="AL134" s="3"/>
      <c r="AM134" s="3"/>
      <c r="AN134" s="3"/>
      <c r="AO134" s="3"/>
    </row>
    <row r="135" spans="1:41">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c r="AA135" s="3"/>
      <c r="AB135" s="3"/>
      <c r="AC135" s="3"/>
      <c r="AD135" s="3"/>
      <c r="AE135" s="3"/>
      <c r="AF135" s="3"/>
      <c r="AG135" s="3"/>
      <c r="AH135" s="3"/>
      <c r="AI135" s="3"/>
      <c r="AJ135" s="3"/>
      <c r="AK135" s="3"/>
      <c r="AL135" s="3"/>
      <c r="AM135" s="3"/>
      <c r="AN135" s="3"/>
      <c r="AO135" s="3"/>
    </row>
    <row r="136" spans="1:41">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c r="AA136" s="3"/>
      <c r="AB136" s="3"/>
      <c r="AC136" s="3"/>
      <c r="AD136" s="3"/>
      <c r="AE136" s="3"/>
      <c r="AF136" s="3"/>
      <c r="AG136" s="3"/>
      <c r="AH136" s="3"/>
      <c r="AI136" s="3"/>
      <c r="AJ136" s="3"/>
      <c r="AK136" s="3"/>
      <c r="AL136" s="3"/>
      <c r="AM136" s="3"/>
      <c r="AN136" s="3"/>
      <c r="AO136" s="3"/>
    </row>
    <row r="137" spans="1:41">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c r="AA137" s="3"/>
      <c r="AB137" s="3"/>
      <c r="AC137" s="3"/>
      <c r="AD137" s="3"/>
      <c r="AE137" s="3"/>
      <c r="AF137" s="3"/>
      <c r="AG137" s="3"/>
      <c r="AH137" s="3"/>
      <c r="AI137" s="3"/>
      <c r="AJ137" s="3"/>
      <c r="AK137" s="3"/>
      <c r="AL137" s="3"/>
      <c r="AM137" s="3"/>
      <c r="AN137" s="3"/>
      <c r="AO137" s="3"/>
    </row>
    <row r="138" spans="1:41">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c r="AA138" s="3"/>
      <c r="AB138" s="3"/>
      <c r="AC138" s="3"/>
      <c r="AD138" s="3"/>
      <c r="AE138" s="3"/>
      <c r="AF138" s="3"/>
      <c r="AG138" s="3"/>
      <c r="AH138" s="3"/>
      <c r="AI138" s="3"/>
      <c r="AJ138" s="3"/>
      <c r="AK138" s="3"/>
      <c r="AL138" s="3"/>
      <c r="AM138" s="3"/>
      <c r="AN138" s="3"/>
      <c r="AO138" s="3"/>
    </row>
    <row r="139" spans="1:41">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c r="AA139" s="3"/>
      <c r="AB139" s="3"/>
      <c r="AC139" s="3"/>
      <c r="AD139" s="3"/>
      <c r="AE139" s="3"/>
      <c r="AF139" s="3"/>
      <c r="AG139" s="3"/>
      <c r="AH139" s="3"/>
      <c r="AI139" s="3"/>
      <c r="AJ139" s="3"/>
      <c r="AK139" s="3"/>
      <c r="AL139" s="3"/>
      <c r="AM139" s="3"/>
      <c r="AN139" s="3"/>
      <c r="AO139" s="3"/>
    </row>
    <row r="140" spans="1:41">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c r="AA140" s="3"/>
      <c r="AB140" s="3"/>
      <c r="AC140" s="3"/>
      <c r="AD140" s="3"/>
      <c r="AE140" s="3"/>
      <c r="AF140" s="3"/>
      <c r="AG140" s="3"/>
      <c r="AH140" s="3"/>
      <c r="AI140" s="3"/>
      <c r="AJ140" s="3"/>
      <c r="AK140" s="3"/>
      <c r="AL140" s="3"/>
      <c r="AM140" s="3"/>
      <c r="AN140" s="3"/>
      <c r="AO140" s="3"/>
    </row>
    <row r="141" spans="1:41">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c r="AA141" s="3"/>
      <c r="AB141" s="3"/>
      <c r="AC141" s="3"/>
      <c r="AD141" s="3"/>
      <c r="AE141" s="3"/>
      <c r="AF141" s="3"/>
      <c r="AG141" s="3"/>
      <c r="AH141" s="3"/>
      <c r="AI141" s="3"/>
      <c r="AJ141" s="3"/>
      <c r="AK141" s="3"/>
      <c r="AL141" s="3"/>
      <c r="AM141" s="3"/>
      <c r="AN141" s="3"/>
      <c r="AO141" s="3"/>
    </row>
    <row r="142" spans="1:41">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c r="AA142" s="3"/>
      <c r="AB142" s="3"/>
      <c r="AC142" s="3"/>
      <c r="AD142" s="3"/>
      <c r="AE142" s="3"/>
      <c r="AF142" s="3"/>
      <c r="AG142" s="3"/>
      <c r="AH142" s="3"/>
      <c r="AI142" s="3"/>
      <c r="AJ142" s="3"/>
      <c r="AK142" s="3"/>
      <c r="AL142" s="3"/>
      <c r="AM142" s="3"/>
      <c r="AN142" s="3"/>
      <c r="AO142" s="3"/>
    </row>
    <row r="143" spans="1:41">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c r="AA143" s="3"/>
      <c r="AB143" s="3"/>
      <c r="AC143" s="3"/>
      <c r="AD143" s="3"/>
      <c r="AE143" s="3"/>
      <c r="AF143" s="3"/>
      <c r="AG143" s="3"/>
      <c r="AH143" s="3"/>
      <c r="AI143" s="3"/>
      <c r="AJ143" s="3"/>
      <c r="AK143" s="3"/>
      <c r="AL143" s="3"/>
      <c r="AM143" s="3"/>
      <c r="AN143" s="3"/>
      <c r="AO143" s="3"/>
    </row>
    <row r="144" spans="1:41">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c r="AA144" s="3"/>
      <c r="AB144" s="3"/>
      <c r="AC144" s="3"/>
      <c r="AD144" s="3"/>
      <c r="AE144" s="3"/>
      <c r="AF144" s="3"/>
      <c r="AG144" s="3"/>
      <c r="AH144" s="3"/>
      <c r="AI144" s="3"/>
      <c r="AJ144" s="3"/>
      <c r="AK144" s="3"/>
      <c r="AL144" s="3"/>
      <c r="AM144" s="3"/>
      <c r="AN144" s="3"/>
      <c r="AO144" s="3"/>
    </row>
    <row r="145" spans="1:41">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c r="AA145" s="3"/>
      <c r="AB145" s="3"/>
      <c r="AC145" s="3"/>
      <c r="AD145" s="3"/>
      <c r="AE145" s="3"/>
      <c r="AF145" s="3"/>
      <c r="AG145" s="3"/>
      <c r="AH145" s="3"/>
      <c r="AI145" s="3"/>
      <c r="AJ145" s="3"/>
      <c r="AK145" s="3"/>
      <c r="AL145" s="3"/>
      <c r="AM145" s="3"/>
      <c r="AN145" s="3"/>
      <c r="AO145" s="3"/>
    </row>
    <row r="146" spans="1:41">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c r="AA146" s="3"/>
      <c r="AB146" s="3"/>
      <c r="AC146" s="3"/>
      <c r="AD146" s="3"/>
      <c r="AE146" s="3"/>
      <c r="AF146" s="3"/>
      <c r="AG146" s="3"/>
      <c r="AH146" s="3"/>
      <c r="AI146" s="3"/>
      <c r="AJ146" s="3"/>
      <c r="AK146" s="3"/>
      <c r="AL146" s="3"/>
      <c r="AM146" s="3"/>
      <c r="AN146" s="3"/>
      <c r="AO146" s="3"/>
    </row>
    <row r="147" spans="1:41">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c r="AA147" s="3"/>
      <c r="AB147" s="3"/>
      <c r="AC147" s="3"/>
      <c r="AD147" s="3"/>
      <c r="AE147" s="3"/>
      <c r="AF147" s="3"/>
      <c r="AG147" s="3"/>
      <c r="AH147" s="3"/>
      <c r="AI147" s="3"/>
      <c r="AJ147" s="3"/>
      <c r="AK147" s="3"/>
      <c r="AL147" s="3"/>
      <c r="AM147" s="3"/>
      <c r="AN147" s="3"/>
      <c r="AO147" s="3"/>
    </row>
    <row r="148" spans="1:41">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c r="AA148" s="3"/>
      <c r="AB148" s="3"/>
      <c r="AC148" s="3"/>
      <c r="AD148" s="3"/>
      <c r="AE148" s="3"/>
      <c r="AF148" s="3"/>
      <c r="AG148" s="3"/>
      <c r="AH148" s="3"/>
      <c r="AI148" s="3"/>
      <c r="AJ148" s="3"/>
      <c r="AK148" s="3"/>
      <c r="AL148" s="3"/>
      <c r="AM148" s="3"/>
      <c r="AN148" s="3"/>
      <c r="AO148" s="3"/>
    </row>
    <row r="149" spans="1:41">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c r="AA149" s="3"/>
      <c r="AB149" s="3"/>
      <c r="AC149" s="3"/>
      <c r="AD149" s="3"/>
      <c r="AE149" s="3"/>
      <c r="AF149" s="3"/>
      <c r="AG149" s="3"/>
      <c r="AH149" s="3"/>
      <c r="AI149" s="3"/>
      <c r="AJ149" s="3"/>
      <c r="AK149" s="3"/>
      <c r="AL149" s="3"/>
      <c r="AM149" s="3"/>
      <c r="AN149" s="3"/>
      <c r="AO149" s="3"/>
    </row>
    <row r="150" spans="1:41">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c r="AA150" s="3"/>
      <c r="AB150" s="3"/>
      <c r="AC150" s="3"/>
      <c r="AD150" s="3"/>
      <c r="AE150" s="3"/>
      <c r="AF150" s="3"/>
      <c r="AG150" s="3"/>
      <c r="AH150" s="3"/>
      <c r="AI150" s="3"/>
      <c r="AJ150" s="3"/>
      <c r="AK150" s="3"/>
      <c r="AL150" s="3"/>
      <c r="AM150" s="3"/>
      <c r="AN150" s="3"/>
      <c r="AO150" s="3"/>
    </row>
    <row r="151" spans="1:41">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c r="AA151" s="3"/>
      <c r="AB151" s="3"/>
      <c r="AC151" s="3"/>
      <c r="AD151" s="3"/>
      <c r="AE151" s="3"/>
      <c r="AF151" s="3"/>
      <c r="AG151" s="3"/>
      <c r="AH151" s="3"/>
      <c r="AI151" s="3"/>
      <c r="AJ151" s="3"/>
      <c r="AK151" s="3"/>
      <c r="AL151" s="3"/>
      <c r="AM151" s="3"/>
      <c r="AN151" s="3"/>
      <c r="AO151" s="3"/>
    </row>
    <row r="152" spans="1:41">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c r="AA152" s="3"/>
      <c r="AB152" s="3"/>
      <c r="AC152" s="3"/>
      <c r="AD152" s="3"/>
      <c r="AE152" s="3"/>
      <c r="AF152" s="3"/>
      <c r="AG152" s="3"/>
      <c r="AH152" s="3"/>
      <c r="AI152" s="3"/>
      <c r="AJ152" s="3"/>
      <c r="AK152" s="3"/>
      <c r="AL152" s="3"/>
      <c r="AM152" s="3"/>
      <c r="AN152" s="3"/>
      <c r="AO152" s="3"/>
    </row>
    <row r="153" spans="1:41">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c r="AA153" s="3"/>
      <c r="AB153" s="3"/>
      <c r="AC153" s="3"/>
      <c r="AD153" s="3"/>
      <c r="AE153" s="3"/>
      <c r="AF153" s="3"/>
      <c r="AG153" s="3"/>
      <c r="AH153" s="3"/>
      <c r="AI153" s="3"/>
      <c r="AJ153" s="3"/>
      <c r="AK153" s="3"/>
      <c r="AL153" s="3"/>
      <c r="AM153" s="3"/>
      <c r="AN153" s="3"/>
      <c r="AO153" s="3"/>
    </row>
    <row r="154" spans="1:41">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c r="AA154" s="3"/>
      <c r="AB154" s="3"/>
      <c r="AC154" s="3"/>
      <c r="AD154" s="3"/>
      <c r="AE154" s="3"/>
      <c r="AF154" s="3"/>
      <c r="AG154" s="3"/>
      <c r="AH154" s="3"/>
      <c r="AI154" s="3"/>
      <c r="AJ154" s="3"/>
      <c r="AK154" s="3"/>
      <c r="AL154" s="3"/>
      <c r="AM154" s="3"/>
      <c r="AN154" s="3"/>
      <c r="AO154" s="3"/>
    </row>
    <row r="155" spans="1:41">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c r="AA155" s="3"/>
      <c r="AB155" s="3"/>
      <c r="AC155" s="3"/>
      <c r="AD155" s="3"/>
      <c r="AE155" s="3"/>
      <c r="AF155" s="3"/>
      <c r="AG155" s="3"/>
      <c r="AH155" s="3"/>
      <c r="AI155" s="3"/>
      <c r="AJ155" s="3"/>
      <c r="AK155" s="3"/>
      <c r="AL155" s="3"/>
      <c r="AM155" s="3"/>
      <c r="AN155" s="3"/>
      <c r="AO155" s="3"/>
    </row>
    <row r="156" spans="1:41">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c r="AA156" s="3"/>
      <c r="AB156" s="3"/>
      <c r="AC156" s="3"/>
      <c r="AD156" s="3"/>
      <c r="AE156" s="3"/>
      <c r="AF156" s="3"/>
      <c r="AG156" s="3"/>
      <c r="AH156" s="3"/>
      <c r="AI156" s="3"/>
      <c r="AJ156" s="3"/>
      <c r="AK156" s="3"/>
      <c r="AL156" s="3"/>
      <c r="AM156" s="3"/>
      <c r="AN156" s="3"/>
      <c r="AO156" s="3"/>
    </row>
    <row r="157" spans="1:41">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c r="AA157" s="3"/>
      <c r="AB157" s="3"/>
      <c r="AC157" s="3"/>
      <c r="AD157" s="3"/>
      <c r="AE157" s="3"/>
      <c r="AF157" s="3"/>
      <c r="AG157" s="3"/>
      <c r="AH157" s="3"/>
      <c r="AI157" s="3"/>
      <c r="AJ157" s="3"/>
      <c r="AK157" s="3"/>
      <c r="AL157" s="3"/>
      <c r="AM157" s="3"/>
      <c r="AN157" s="3"/>
      <c r="AO157" s="3"/>
    </row>
    <row r="158" spans="1:41">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c r="AA158" s="3"/>
      <c r="AB158" s="3"/>
      <c r="AC158" s="3"/>
      <c r="AD158" s="3"/>
      <c r="AE158" s="3"/>
      <c r="AF158" s="3"/>
      <c r="AG158" s="3"/>
      <c r="AH158" s="3"/>
      <c r="AI158" s="3"/>
      <c r="AJ158" s="3"/>
      <c r="AK158" s="3"/>
      <c r="AL158" s="3"/>
      <c r="AM158" s="3"/>
      <c r="AN158" s="3"/>
      <c r="AO158" s="3"/>
    </row>
    <row r="159" spans="1:41">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c r="AA159" s="3"/>
      <c r="AB159" s="3"/>
      <c r="AC159" s="3"/>
      <c r="AD159" s="3"/>
      <c r="AE159" s="3"/>
      <c r="AF159" s="3"/>
      <c r="AG159" s="3"/>
      <c r="AH159" s="3"/>
      <c r="AI159" s="3"/>
      <c r="AJ159" s="3"/>
      <c r="AK159" s="3"/>
      <c r="AL159" s="3"/>
      <c r="AM159" s="3"/>
      <c r="AN159" s="3"/>
      <c r="AO159" s="3"/>
    </row>
    <row r="160" spans="1:41">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c r="AA160" s="3"/>
      <c r="AB160" s="3"/>
      <c r="AC160" s="3"/>
      <c r="AD160" s="3"/>
      <c r="AE160" s="3"/>
      <c r="AF160" s="3"/>
      <c r="AG160" s="3"/>
      <c r="AH160" s="3"/>
      <c r="AI160" s="3"/>
      <c r="AJ160" s="3"/>
      <c r="AK160" s="3"/>
      <c r="AL160" s="3"/>
      <c r="AM160" s="3"/>
      <c r="AN160" s="3"/>
      <c r="AO160" s="3"/>
    </row>
    <row r="161" spans="1:41">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c r="AA161" s="3"/>
      <c r="AB161" s="3"/>
      <c r="AC161" s="3"/>
      <c r="AD161" s="3"/>
      <c r="AE161" s="3"/>
      <c r="AF161" s="3"/>
      <c r="AG161" s="3"/>
      <c r="AH161" s="3"/>
      <c r="AI161" s="3"/>
      <c r="AJ161" s="3"/>
      <c r="AK161" s="3"/>
      <c r="AL161" s="3"/>
      <c r="AM161" s="3"/>
      <c r="AN161" s="3"/>
      <c r="AO161" s="3"/>
    </row>
    <row r="162" spans="1:41">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c r="AA162" s="3"/>
      <c r="AB162" s="3"/>
      <c r="AC162" s="3"/>
      <c r="AD162" s="3"/>
      <c r="AE162" s="3"/>
      <c r="AF162" s="3"/>
      <c r="AG162" s="3"/>
      <c r="AH162" s="3"/>
      <c r="AI162" s="3"/>
      <c r="AJ162" s="3"/>
      <c r="AK162" s="3"/>
      <c r="AL162" s="3"/>
      <c r="AM162" s="3"/>
      <c r="AN162" s="3"/>
      <c r="AO162" s="3"/>
    </row>
    <row r="163" spans="1:41">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c r="AA163" s="3"/>
      <c r="AB163" s="3"/>
      <c r="AC163" s="3"/>
      <c r="AD163" s="3"/>
      <c r="AE163" s="3"/>
      <c r="AF163" s="3"/>
      <c r="AG163" s="3"/>
      <c r="AH163" s="3"/>
      <c r="AI163" s="3"/>
      <c r="AJ163" s="3"/>
      <c r="AK163" s="3"/>
      <c r="AL163" s="3"/>
      <c r="AM163" s="3"/>
      <c r="AN163" s="3"/>
      <c r="AO163" s="3"/>
    </row>
    <row r="164" spans="1:41">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c r="AA164" s="3"/>
      <c r="AB164" s="3"/>
      <c r="AC164" s="3"/>
      <c r="AD164" s="3"/>
      <c r="AE164" s="3"/>
      <c r="AF164" s="3"/>
      <c r="AG164" s="3"/>
      <c r="AH164" s="3"/>
      <c r="AI164" s="3"/>
      <c r="AJ164" s="3"/>
      <c r="AK164" s="3"/>
      <c r="AL164" s="3"/>
      <c r="AM164" s="3"/>
      <c r="AN164" s="3"/>
      <c r="AO164" s="3"/>
    </row>
    <row r="165" spans="1:41">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c r="AA165" s="3"/>
      <c r="AB165" s="3"/>
      <c r="AC165" s="3"/>
      <c r="AD165" s="3"/>
      <c r="AE165" s="3"/>
      <c r="AF165" s="3"/>
      <c r="AG165" s="3"/>
      <c r="AH165" s="3"/>
      <c r="AI165" s="3"/>
      <c r="AJ165" s="3"/>
      <c r="AK165" s="3"/>
      <c r="AL165" s="3"/>
      <c r="AM165" s="3"/>
      <c r="AN165" s="3"/>
      <c r="AO165" s="3"/>
    </row>
    <row r="166" spans="1:41">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c r="AA166" s="3"/>
      <c r="AB166" s="3"/>
      <c r="AC166" s="3"/>
      <c r="AD166" s="3"/>
      <c r="AE166" s="3"/>
      <c r="AF166" s="3"/>
      <c r="AG166" s="3"/>
      <c r="AH166" s="3"/>
      <c r="AI166" s="3"/>
      <c r="AJ166" s="3"/>
      <c r="AK166" s="3"/>
      <c r="AL166" s="3"/>
      <c r="AM166" s="3"/>
      <c r="AN166" s="3"/>
      <c r="AO166" s="3"/>
    </row>
    <row r="167" spans="1:41">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c r="AA167" s="3"/>
      <c r="AB167" s="3"/>
      <c r="AC167" s="3"/>
      <c r="AD167" s="3"/>
      <c r="AE167" s="3"/>
      <c r="AF167" s="3"/>
      <c r="AG167" s="3"/>
      <c r="AH167" s="3"/>
      <c r="AI167" s="3"/>
      <c r="AJ167" s="3"/>
      <c r="AK167" s="3"/>
      <c r="AL167" s="3"/>
      <c r="AM167" s="3"/>
      <c r="AN167" s="3"/>
      <c r="AO167" s="3"/>
    </row>
    <row r="168" spans="1:41">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c r="AA168" s="3"/>
      <c r="AB168" s="3"/>
      <c r="AC168" s="3"/>
      <c r="AD168" s="3"/>
      <c r="AE168" s="3"/>
      <c r="AF168" s="3"/>
      <c r="AG168" s="3"/>
      <c r="AH168" s="3"/>
      <c r="AI168" s="3"/>
      <c r="AJ168" s="3"/>
      <c r="AK168" s="3"/>
      <c r="AL168" s="3"/>
      <c r="AM168" s="3"/>
      <c r="AN168" s="3"/>
      <c r="AO168" s="3"/>
    </row>
    <row r="169" spans="1:41">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c r="AA169" s="3"/>
      <c r="AB169" s="3"/>
      <c r="AC169" s="3"/>
      <c r="AD169" s="3"/>
      <c r="AE169" s="3"/>
      <c r="AF169" s="3"/>
      <c r="AG169" s="3"/>
      <c r="AH169" s="3"/>
      <c r="AI169" s="3"/>
      <c r="AJ169" s="3"/>
      <c r="AK169" s="3"/>
      <c r="AL169" s="3"/>
      <c r="AM169" s="3"/>
      <c r="AN169" s="3"/>
      <c r="AO169" s="3"/>
    </row>
    <row r="170" spans="1:41">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c r="AA170" s="3"/>
      <c r="AB170" s="3"/>
      <c r="AC170" s="3"/>
      <c r="AD170" s="3"/>
      <c r="AE170" s="3"/>
      <c r="AF170" s="3"/>
      <c r="AG170" s="3"/>
      <c r="AH170" s="3"/>
      <c r="AI170" s="3"/>
      <c r="AJ170" s="3"/>
      <c r="AK170" s="3"/>
      <c r="AL170" s="3"/>
      <c r="AM170" s="3"/>
      <c r="AN170" s="3"/>
      <c r="AO170" s="3"/>
    </row>
    <row r="171" spans="1:41">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c r="AA171" s="3"/>
      <c r="AB171" s="3"/>
      <c r="AC171" s="3"/>
      <c r="AD171" s="3"/>
      <c r="AE171" s="3"/>
      <c r="AF171" s="3"/>
      <c r="AG171" s="3"/>
      <c r="AH171" s="3"/>
      <c r="AI171" s="3"/>
      <c r="AJ171" s="3"/>
      <c r="AK171" s="3"/>
      <c r="AL171" s="3"/>
      <c r="AM171" s="3"/>
      <c r="AN171" s="3"/>
      <c r="AO171" s="3"/>
    </row>
    <row r="172" spans="1:41">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c r="AA172" s="3"/>
      <c r="AB172" s="3"/>
      <c r="AC172" s="3"/>
      <c r="AD172" s="3"/>
      <c r="AE172" s="3"/>
      <c r="AF172" s="3"/>
      <c r="AG172" s="3"/>
      <c r="AH172" s="3"/>
      <c r="AI172" s="3"/>
      <c r="AJ172" s="3"/>
      <c r="AK172" s="3"/>
      <c r="AL172" s="3"/>
      <c r="AM172" s="3"/>
      <c r="AN172" s="3"/>
      <c r="AO172" s="3"/>
    </row>
    <row r="173" spans="1:41">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c r="AA173" s="3"/>
      <c r="AB173" s="3"/>
      <c r="AC173" s="3"/>
      <c r="AD173" s="3"/>
      <c r="AE173" s="3"/>
      <c r="AF173" s="3"/>
      <c r="AG173" s="3"/>
      <c r="AH173" s="3"/>
      <c r="AI173" s="3"/>
      <c r="AJ173" s="3"/>
      <c r="AK173" s="3"/>
      <c r="AL173" s="3"/>
      <c r="AM173" s="3"/>
      <c r="AN173" s="3"/>
      <c r="AO173" s="3"/>
    </row>
    <row r="174" spans="1:41">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c r="AA174" s="3"/>
      <c r="AB174" s="3"/>
      <c r="AC174" s="3"/>
      <c r="AD174" s="3"/>
      <c r="AE174" s="3"/>
      <c r="AF174" s="3"/>
      <c r="AG174" s="3"/>
      <c r="AH174" s="3"/>
      <c r="AI174" s="3"/>
      <c r="AJ174" s="3"/>
      <c r="AK174" s="3"/>
      <c r="AL174" s="3"/>
      <c r="AM174" s="3"/>
      <c r="AN174" s="3"/>
      <c r="AO174" s="3"/>
    </row>
    <row r="175" spans="1:41">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c r="AA175" s="3"/>
      <c r="AB175" s="3"/>
      <c r="AC175" s="3"/>
      <c r="AD175" s="3"/>
      <c r="AE175" s="3"/>
      <c r="AF175" s="3"/>
      <c r="AG175" s="3"/>
      <c r="AH175" s="3"/>
      <c r="AI175" s="3"/>
      <c r="AJ175" s="3"/>
      <c r="AK175" s="3"/>
      <c r="AL175" s="3"/>
      <c r="AM175" s="3"/>
      <c r="AN175" s="3"/>
      <c r="AO175" s="3"/>
    </row>
    <row r="176" spans="1:41">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c r="AA176" s="3"/>
      <c r="AB176" s="3"/>
      <c r="AC176" s="3"/>
      <c r="AD176" s="3"/>
      <c r="AE176" s="3"/>
      <c r="AF176" s="3"/>
      <c r="AG176" s="3"/>
      <c r="AH176" s="3"/>
      <c r="AI176" s="3"/>
      <c r="AJ176" s="3"/>
      <c r="AK176" s="3"/>
      <c r="AL176" s="3"/>
      <c r="AM176" s="3"/>
      <c r="AN176" s="3"/>
      <c r="AO176" s="3"/>
    </row>
    <row r="177" spans="1:41">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c r="AA177" s="3"/>
      <c r="AB177" s="3"/>
      <c r="AC177" s="3"/>
      <c r="AD177" s="3"/>
      <c r="AE177" s="3"/>
      <c r="AF177" s="3"/>
      <c r="AG177" s="3"/>
      <c r="AH177" s="3"/>
      <c r="AI177" s="3"/>
      <c r="AJ177" s="3"/>
      <c r="AK177" s="3"/>
      <c r="AL177" s="3"/>
      <c r="AM177" s="3"/>
      <c r="AN177" s="3"/>
      <c r="AO177" s="3"/>
    </row>
    <row r="178" spans="1:41">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c r="AA178" s="3"/>
      <c r="AB178" s="3"/>
      <c r="AC178" s="3"/>
      <c r="AD178" s="3"/>
      <c r="AE178" s="3"/>
      <c r="AF178" s="3"/>
      <c r="AG178" s="3"/>
      <c r="AH178" s="3"/>
      <c r="AI178" s="3"/>
      <c r="AJ178" s="3"/>
      <c r="AK178" s="3"/>
      <c r="AL178" s="3"/>
      <c r="AM178" s="3"/>
      <c r="AN178" s="3"/>
      <c r="AO178" s="3"/>
    </row>
    <row r="179" spans="1:41">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c r="AA179" s="3"/>
      <c r="AB179" s="3"/>
      <c r="AC179" s="3"/>
      <c r="AD179" s="3"/>
      <c r="AE179" s="3"/>
      <c r="AF179" s="3"/>
      <c r="AG179" s="3"/>
      <c r="AH179" s="3"/>
      <c r="AI179" s="3"/>
      <c r="AJ179" s="3"/>
      <c r="AK179" s="3"/>
      <c r="AL179" s="3"/>
      <c r="AM179" s="3"/>
      <c r="AN179" s="3"/>
      <c r="AO179" s="3"/>
    </row>
    <row r="180" spans="1:41">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c r="AA180" s="3"/>
      <c r="AB180" s="3"/>
      <c r="AC180" s="3"/>
      <c r="AD180" s="3"/>
      <c r="AE180" s="3"/>
      <c r="AF180" s="3"/>
      <c r="AG180" s="3"/>
      <c r="AH180" s="3"/>
      <c r="AI180" s="3"/>
      <c r="AJ180" s="3"/>
      <c r="AK180" s="3"/>
      <c r="AL180" s="3"/>
      <c r="AM180" s="3"/>
      <c r="AN180" s="3"/>
      <c r="AO180" s="3"/>
    </row>
    <row r="181" spans="1:41">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c r="AA181" s="3"/>
      <c r="AB181" s="3"/>
      <c r="AC181" s="3"/>
      <c r="AD181" s="3"/>
      <c r="AE181" s="3"/>
      <c r="AF181" s="3"/>
      <c r="AG181" s="3"/>
      <c r="AH181" s="3"/>
      <c r="AI181" s="3"/>
      <c r="AJ181" s="3"/>
      <c r="AK181" s="3"/>
      <c r="AL181" s="3"/>
      <c r="AM181" s="3"/>
      <c r="AN181" s="3"/>
      <c r="AO181" s="3"/>
    </row>
    <row r="182" spans="1:41">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c r="AA182" s="3"/>
      <c r="AB182" s="3"/>
      <c r="AC182" s="3"/>
      <c r="AD182" s="3"/>
      <c r="AE182" s="3"/>
      <c r="AF182" s="3"/>
      <c r="AG182" s="3"/>
      <c r="AH182" s="3"/>
      <c r="AI182" s="3"/>
      <c r="AJ182" s="3"/>
      <c r="AK182" s="3"/>
      <c r="AL182" s="3"/>
      <c r="AM182" s="3"/>
      <c r="AN182" s="3"/>
      <c r="AO182" s="3"/>
    </row>
    <row r="183" spans="1:41">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c r="AA183" s="3"/>
      <c r="AB183" s="3"/>
      <c r="AC183" s="3"/>
      <c r="AD183" s="3"/>
      <c r="AE183" s="3"/>
      <c r="AF183" s="3"/>
      <c r="AG183" s="3"/>
      <c r="AH183" s="3"/>
      <c r="AI183" s="3"/>
      <c r="AJ183" s="3"/>
      <c r="AK183" s="3"/>
      <c r="AL183" s="3"/>
      <c r="AM183" s="3"/>
      <c r="AN183" s="3"/>
      <c r="AO183" s="3"/>
    </row>
    <row r="184" spans="1:41">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c r="AA184" s="3"/>
      <c r="AB184" s="3"/>
      <c r="AC184" s="3"/>
      <c r="AD184" s="3"/>
      <c r="AE184" s="3"/>
      <c r="AF184" s="3"/>
      <c r="AG184" s="3"/>
      <c r="AH184" s="3"/>
      <c r="AI184" s="3"/>
      <c r="AJ184" s="3"/>
      <c r="AK184" s="3"/>
      <c r="AL184" s="3"/>
      <c r="AM184" s="3"/>
      <c r="AN184" s="3"/>
      <c r="AO184" s="3"/>
    </row>
    <row r="185" spans="1:41">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c r="AA185" s="3"/>
      <c r="AB185" s="3"/>
      <c r="AC185" s="3"/>
      <c r="AD185" s="3"/>
      <c r="AE185" s="3"/>
      <c r="AF185" s="3"/>
      <c r="AG185" s="3"/>
      <c r="AH185" s="3"/>
      <c r="AI185" s="3"/>
      <c r="AJ185" s="3"/>
      <c r="AK185" s="3"/>
      <c r="AL185" s="3"/>
      <c r="AM185" s="3"/>
      <c r="AN185" s="3"/>
      <c r="AO185" s="3"/>
    </row>
    <row r="186" spans="1:41">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c r="AA186" s="3"/>
      <c r="AB186" s="3"/>
      <c r="AC186" s="3"/>
      <c r="AD186" s="3"/>
      <c r="AE186" s="3"/>
      <c r="AF186" s="3"/>
      <c r="AG186" s="3"/>
      <c r="AH186" s="3"/>
      <c r="AI186" s="3"/>
      <c r="AJ186" s="3"/>
      <c r="AK186" s="3"/>
      <c r="AL186" s="3"/>
      <c r="AM186" s="3"/>
      <c r="AN186" s="3"/>
      <c r="AO186" s="3"/>
    </row>
    <row r="187" spans="1:41">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c r="AA187" s="3"/>
      <c r="AB187" s="3"/>
      <c r="AC187" s="3"/>
      <c r="AD187" s="3"/>
      <c r="AE187" s="3"/>
      <c r="AF187" s="3"/>
      <c r="AG187" s="3"/>
      <c r="AH187" s="3"/>
      <c r="AI187" s="3"/>
      <c r="AJ187" s="3"/>
      <c r="AK187" s="3"/>
      <c r="AL187" s="3"/>
      <c r="AM187" s="3"/>
      <c r="AN187" s="3"/>
      <c r="AO187" s="3"/>
    </row>
    <row r="188" spans="1:41">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c r="AA188" s="3"/>
      <c r="AB188" s="3"/>
      <c r="AC188" s="3"/>
      <c r="AD188" s="3"/>
      <c r="AE188" s="3"/>
      <c r="AF188" s="3"/>
      <c r="AG188" s="3"/>
      <c r="AH188" s="3"/>
      <c r="AI188" s="3"/>
      <c r="AJ188" s="3"/>
      <c r="AK188" s="3"/>
      <c r="AL188" s="3"/>
      <c r="AM188" s="3"/>
      <c r="AN188" s="3"/>
      <c r="AO188" s="3"/>
    </row>
    <row r="189" spans="1:41">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c r="AA189" s="3"/>
      <c r="AB189" s="3"/>
      <c r="AC189" s="3"/>
      <c r="AD189" s="3"/>
      <c r="AE189" s="3"/>
      <c r="AF189" s="3"/>
      <c r="AG189" s="3"/>
      <c r="AH189" s="3"/>
      <c r="AI189" s="3"/>
      <c r="AJ189" s="3"/>
      <c r="AK189" s="3"/>
      <c r="AL189" s="3"/>
      <c r="AM189" s="3"/>
      <c r="AN189" s="3"/>
      <c r="AO189" s="3"/>
    </row>
    <row r="190" spans="1:41">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c r="AA190" s="3"/>
      <c r="AB190" s="3"/>
      <c r="AC190" s="3"/>
      <c r="AD190" s="3"/>
      <c r="AE190" s="3"/>
      <c r="AF190" s="3"/>
      <c r="AG190" s="3"/>
      <c r="AH190" s="3"/>
      <c r="AI190" s="3"/>
      <c r="AJ190" s="3"/>
      <c r="AK190" s="3"/>
      <c r="AL190" s="3"/>
      <c r="AM190" s="3"/>
      <c r="AN190" s="3"/>
      <c r="AO190" s="3"/>
    </row>
    <row r="191" spans="1:41">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c r="AA191" s="3"/>
      <c r="AB191" s="3"/>
      <c r="AC191" s="3"/>
      <c r="AD191" s="3"/>
      <c r="AE191" s="3"/>
      <c r="AF191" s="3"/>
      <c r="AG191" s="3"/>
      <c r="AH191" s="3"/>
      <c r="AI191" s="3"/>
      <c r="AJ191" s="3"/>
      <c r="AK191" s="3"/>
      <c r="AL191" s="3"/>
      <c r="AM191" s="3"/>
      <c r="AN191" s="3"/>
      <c r="AO191" s="3"/>
    </row>
    <row r="192" spans="1:41">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c r="AA192" s="3"/>
      <c r="AB192" s="3"/>
      <c r="AC192" s="3"/>
      <c r="AD192" s="3"/>
      <c r="AE192" s="3"/>
      <c r="AF192" s="3"/>
      <c r="AG192" s="3"/>
      <c r="AH192" s="3"/>
      <c r="AI192" s="3"/>
      <c r="AJ192" s="3"/>
      <c r="AK192" s="3"/>
      <c r="AL192" s="3"/>
      <c r="AM192" s="3"/>
      <c r="AN192" s="3"/>
      <c r="AO192" s="3"/>
    </row>
    <row r="193" spans="1:41">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c r="AA193" s="3"/>
      <c r="AB193" s="3"/>
      <c r="AC193" s="3"/>
      <c r="AD193" s="3"/>
      <c r="AE193" s="3"/>
      <c r="AF193" s="3"/>
      <c r="AG193" s="3"/>
      <c r="AH193" s="3"/>
      <c r="AI193" s="3"/>
      <c r="AJ193" s="3"/>
      <c r="AK193" s="3"/>
      <c r="AL193" s="3"/>
      <c r="AM193" s="3"/>
      <c r="AN193" s="3"/>
      <c r="AO193" s="3"/>
    </row>
    <row r="194" spans="1:41">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c r="AA194" s="3"/>
      <c r="AB194" s="3"/>
      <c r="AC194" s="3"/>
      <c r="AD194" s="3"/>
      <c r="AE194" s="3"/>
      <c r="AF194" s="3"/>
      <c r="AG194" s="3"/>
      <c r="AH194" s="3"/>
      <c r="AI194" s="3"/>
      <c r="AJ194" s="3"/>
      <c r="AK194" s="3"/>
      <c r="AL194" s="3"/>
      <c r="AM194" s="3"/>
      <c r="AN194" s="3"/>
      <c r="AO194" s="3"/>
    </row>
    <row r="195" spans="1:41">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c r="AA195" s="3"/>
      <c r="AB195" s="3"/>
      <c r="AC195" s="3"/>
      <c r="AD195" s="3"/>
      <c r="AE195" s="3"/>
      <c r="AF195" s="3"/>
      <c r="AG195" s="3"/>
      <c r="AH195" s="3"/>
      <c r="AI195" s="3"/>
      <c r="AJ195" s="3"/>
      <c r="AK195" s="3"/>
      <c r="AL195" s="3"/>
      <c r="AM195" s="3"/>
      <c r="AN195" s="3"/>
      <c r="AO195" s="3"/>
    </row>
    <row r="196" spans="1:41">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c r="AA196" s="3"/>
      <c r="AB196" s="3"/>
      <c r="AC196" s="3"/>
      <c r="AD196" s="3"/>
      <c r="AE196" s="3"/>
      <c r="AF196" s="3"/>
      <c r="AG196" s="3"/>
      <c r="AH196" s="3"/>
      <c r="AI196" s="3"/>
      <c r="AJ196" s="3"/>
      <c r="AK196" s="3"/>
      <c r="AL196" s="3"/>
      <c r="AM196" s="3"/>
      <c r="AN196" s="3"/>
      <c r="AO196" s="3"/>
    </row>
    <row r="197" spans="1:41">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c r="AA197" s="3"/>
      <c r="AB197" s="3"/>
      <c r="AC197" s="3"/>
      <c r="AD197" s="3"/>
      <c r="AE197" s="3"/>
      <c r="AF197" s="3"/>
      <c r="AG197" s="3"/>
      <c r="AH197" s="3"/>
      <c r="AI197" s="3"/>
      <c r="AJ197" s="3"/>
      <c r="AK197" s="3"/>
      <c r="AL197" s="3"/>
      <c r="AM197" s="3"/>
      <c r="AN197" s="3"/>
      <c r="AO197" s="3"/>
    </row>
    <row r="198" spans="1:41">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c r="AA198" s="3"/>
      <c r="AB198" s="3"/>
      <c r="AC198" s="3"/>
      <c r="AD198" s="3"/>
      <c r="AE198" s="3"/>
      <c r="AF198" s="3"/>
      <c r="AG198" s="3"/>
      <c r="AH198" s="3"/>
      <c r="AI198" s="3"/>
      <c r="AJ198" s="3"/>
      <c r="AK198" s="3"/>
      <c r="AL198" s="3"/>
      <c r="AM198" s="3"/>
      <c r="AN198" s="3"/>
      <c r="AO198" s="3"/>
    </row>
    <row r="199" spans="1:41">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c r="AA199" s="3"/>
      <c r="AB199" s="3"/>
      <c r="AC199" s="3"/>
      <c r="AD199" s="3"/>
      <c r="AE199" s="3"/>
      <c r="AF199" s="3"/>
      <c r="AG199" s="3"/>
      <c r="AH199" s="3"/>
      <c r="AI199" s="3"/>
      <c r="AJ199" s="3"/>
      <c r="AK199" s="3"/>
      <c r="AL199" s="3"/>
      <c r="AM199" s="3"/>
      <c r="AN199" s="3"/>
      <c r="AO199" s="3"/>
    </row>
    <row r="200" spans="1:41">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c r="AA200" s="3"/>
      <c r="AB200" s="3"/>
      <c r="AC200" s="3"/>
      <c r="AD200" s="3"/>
      <c r="AE200" s="3"/>
      <c r="AF200" s="3"/>
      <c r="AG200" s="3"/>
      <c r="AH200" s="3"/>
      <c r="AI200" s="3"/>
      <c r="AJ200" s="3"/>
      <c r="AK200" s="3"/>
      <c r="AL200" s="3"/>
      <c r="AM200" s="3"/>
      <c r="AN200" s="3"/>
      <c r="AO200" s="3"/>
    </row>
    <row r="201" spans="1:41">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c r="AA201" s="3"/>
      <c r="AB201" s="3"/>
      <c r="AC201" s="3"/>
      <c r="AD201" s="3"/>
      <c r="AE201" s="3"/>
      <c r="AF201" s="3"/>
      <c r="AG201" s="3"/>
      <c r="AH201" s="3"/>
      <c r="AI201" s="3"/>
      <c r="AJ201" s="3"/>
      <c r="AK201" s="3"/>
      <c r="AL201" s="3"/>
      <c r="AM201" s="3"/>
      <c r="AN201" s="3"/>
      <c r="AO201" s="3"/>
    </row>
    <row r="202" spans="1:41">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c r="AA202" s="3"/>
      <c r="AB202" s="3"/>
      <c r="AC202" s="3"/>
      <c r="AD202" s="3"/>
      <c r="AE202" s="3"/>
      <c r="AF202" s="3"/>
      <c r="AG202" s="3"/>
      <c r="AH202" s="3"/>
      <c r="AI202" s="3"/>
      <c r="AJ202" s="3"/>
      <c r="AK202" s="3"/>
      <c r="AL202" s="3"/>
      <c r="AM202" s="3"/>
      <c r="AN202" s="3"/>
      <c r="AO202" s="3"/>
    </row>
    <row r="203" spans="1:41">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c r="AA203" s="3"/>
      <c r="AB203" s="3"/>
      <c r="AC203" s="3"/>
      <c r="AD203" s="3"/>
      <c r="AE203" s="3"/>
      <c r="AF203" s="3"/>
      <c r="AG203" s="3"/>
      <c r="AH203" s="3"/>
      <c r="AI203" s="3"/>
      <c r="AJ203" s="3"/>
      <c r="AK203" s="3"/>
      <c r="AL203" s="3"/>
      <c r="AM203" s="3"/>
      <c r="AN203" s="3"/>
      <c r="AO203" s="3"/>
    </row>
    <row r="204" spans="1:41">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c r="AA204" s="3"/>
      <c r="AB204" s="3"/>
      <c r="AC204" s="3"/>
      <c r="AD204" s="3"/>
      <c r="AE204" s="3"/>
      <c r="AF204" s="3"/>
      <c r="AG204" s="3"/>
      <c r="AH204" s="3"/>
      <c r="AI204" s="3"/>
      <c r="AJ204" s="3"/>
      <c r="AK204" s="3"/>
      <c r="AL204" s="3"/>
      <c r="AM204" s="3"/>
      <c r="AN204" s="3"/>
      <c r="AO204" s="3"/>
    </row>
    <row r="205" spans="1:41">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c r="AA205" s="3"/>
      <c r="AB205" s="3"/>
      <c r="AC205" s="3"/>
      <c r="AD205" s="3"/>
      <c r="AE205" s="3"/>
      <c r="AF205" s="3"/>
      <c r="AG205" s="3"/>
      <c r="AH205" s="3"/>
      <c r="AI205" s="3"/>
      <c r="AJ205" s="3"/>
      <c r="AK205" s="3"/>
      <c r="AL205" s="3"/>
      <c r="AM205" s="3"/>
      <c r="AN205" s="3"/>
      <c r="AO205" s="3"/>
    </row>
    <row r="206" spans="1:41">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c r="AA206" s="3"/>
      <c r="AB206" s="3"/>
      <c r="AC206" s="3"/>
      <c r="AD206" s="3"/>
      <c r="AE206" s="3"/>
      <c r="AF206" s="3"/>
      <c r="AG206" s="3"/>
      <c r="AH206" s="3"/>
      <c r="AI206" s="3"/>
      <c r="AJ206" s="3"/>
      <c r="AK206" s="3"/>
      <c r="AL206" s="3"/>
      <c r="AM206" s="3"/>
      <c r="AN206" s="3"/>
      <c r="AO206" s="3"/>
    </row>
    <row r="207" spans="1:41">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c r="AA207" s="3"/>
      <c r="AB207" s="3"/>
      <c r="AC207" s="3"/>
      <c r="AD207" s="3"/>
      <c r="AE207" s="3"/>
      <c r="AF207" s="3"/>
      <c r="AG207" s="3"/>
      <c r="AH207" s="3"/>
      <c r="AI207" s="3"/>
      <c r="AJ207" s="3"/>
      <c r="AK207" s="3"/>
      <c r="AL207" s="3"/>
      <c r="AM207" s="3"/>
      <c r="AN207" s="3"/>
      <c r="AO207" s="3"/>
    </row>
    <row r="208" spans="1:41">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c r="AA208" s="3"/>
      <c r="AB208" s="3"/>
      <c r="AC208" s="3"/>
      <c r="AD208" s="3"/>
      <c r="AE208" s="3"/>
      <c r="AF208" s="3"/>
      <c r="AG208" s="3"/>
      <c r="AH208" s="3"/>
      <c r="AI208" s="3"/>
      <c r="AJ208" s="3"/>
      <c r="AK208" s="3"/>
      <c r="AL208" s="3"/>
      <c r="AM208" s="3"/>
      <c r="AN208" s="3"/>
      <c r="AO208" s="3"/>
    </row>
    <row r="209" spans="1:41">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c r="AA209" s="3"/>
      <c r="AB209" s="3"/>
      <c r="AC209" s="3"/>
      <c r="AD209" s="3"/>
      <c r="AE209" s="3"/>
      <c r="AF209" s="3"/>
      <c r="AG209" s="3"/>
      <c r="AH209" s="3"/>
      <c r="AI209" s="3"/>
      <c r="AJ209" s="3"/>
      <c r="AK209" s="3"/>
      <c r="AL209" s="3"/>
      <c r="AM209" s="3"/>
      <c r="AN209" s="3"/>
      <c r="AO209" s="3"/>
    </row>
    <row r="210" spans="1:41">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c r="AA210" s="3"/>
      <c r="AB210" s="3"/>
      <c r="AC210" s="3"/>
      <c r="AD210" s="3"/>
      <c r="AE210" s="3"/>
      <c r="AF210" s="3"/>
      <c r="AG210" s="3"/>
      <c r="AH210" s="3"/>
      <c r="AI210" s="3"/>
      <c r="AJ210" s="3"/>
      <c r="AK210" s="3"/>
      <c r="AL210" s="3"/>
      <c r="AM210" s="3"/>
      <c r="AN210" s="3"/>
      <c r="AO210" s="3"/>
    </row>
    <row r="211" spans="1:41">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c r="AA211" s="3"/>
      <c r="AB211" s="3"/>
      <c r="AC211" s="3"/>
      <c r="AD211" s="3"/>
      <c r="AE211" s="3"/>
      <c r="AF211" s="3"/>
      <c r="AG211" s="3"/>
      <c r="AH211" s="3"/>
      <c r="AI211" s="3"/>
      <c r="AJ211" s="3"/>
      <c r="AK211" s="3"/>
      <c r="AL211" s="3"/>
      <c r="AM211" s="3"/>
      <c r="AN211" s="3"/>
      <c r="AO211" s="3"/>
    </row>
    <row r="212" spans="1:41">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c r="AA212" s="3"/>
      <c r="AB212" s="3"/>
      <c r="AC212" s="3"/>
      <c r="AD212" s="3"/>
      <c r="AE212" s="3"/>
      <c r="AF212" s="3"/>
      <c r="AG212" s="3"/>
      <c r="AH212" s="3"/>
      <c r="AI212" s="3"/>
      <c r="AJ212" s="3"/>
      <c r="AK212" s="3"/>
      <c r="AL212" s="3"/>
      <c r="AM212" s="3"/>
      <c r="AN212" s="3"/>
      <c r="AO212" s="3"/>
    </row>
    <row r="213" spans="1:41">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c r="AA213" s="3"/>
      <c r="AB213" s="3"/>
      <c r="AC213" s="3"/>
      <c r="AD213" s="3"/>
      <c r="AE213" s="3"/>
      <c r="AF213" s="3"/>
      <c r="AG213" s="3"/>
      <c r="AH213" s="3"/>
      <c r="AI213" s="3"/>
      <c r="AJ213" s="3"/>
      <c r="AK213" s="3"/>
      <c r="AL213" s="3"/>
      <c r="AM213" s="3"/>
      <c r="AN213" s="3"/>
      <c r="AO213" s="3"/>
    </row>
    <row r="214" spans="1:41">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c r="AA214" s="3"/>
      <c r="AB214" s="3"/>
      <c r="AC214" s="3"/>
      <c r="AD214" s="3"/>
      <c r="AE214" s="3"/>
      <c r="AF214" s="3"/>
      <c r="AG214" s="3"/>
      <c r="AH214" s="3"/>
      <c r="AI214" s="3"/>
      <c r="AJ214" s="3"/>
      <c r="AK214" s="3"/>
      <c r="AL214" s="3"/>
      <c r="AM214" s="3"/>
      <c r="AN214" s="3"/>
      <c r="AO214" s="3"/>
    </row>
    <row r="215" spans="1:41">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c r="AA215" s="3"/>
      <c r="AB215" s="3"/>
      <c r="AC215" s="3"/>
      <c r="AD215" s="3"/>
      <c r="AE215" s="3"/>
      <c r="AF215" s="3"/>
      <c r="AG215" s="3"/>
      <c r="AH215" s="3"/>
      <c r="AI215" s="3"/>
      <c r="AJ215" s="3"/>
      <c r="AK215" s="3"/>
      <c r="AL215" s="3"/>
      <c r="AM215" s="3"/>
      <c r="AN215" s="3"/>
      <c r="AO215" s="3"/>
    </row>
    <row r="216" spans="1:41">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c r="AA216" s="3"/>
      <c r="AB216" s="3"/>
      <c r="AC216" s="3"/>
      <c r="AD216" s="3"/>
      <c r="AE216" s="3"/>
      <c r="AF216" s="3"/>
      <c r="AG216" s="3"/>
      <c r="AH216" s="3"/>
      <c r="AI216" s="3"/>
      <c r="AJ216" s="3"/>
      <c r="AK216" s="3"/>
      <c r="AL216" s="3"/>
      <c r="AM216" s="3"/>
      <c r="AN216" s="3"/>
      <c r="AO216" s="3"/>
    </row>
    <row r="217" spans="1:41">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c r="AA217" s="3"/>
      <c r="AB217" s="3"/>
      <c r="AC217" s="3"/>
      <c r="AD217" s="3"/>
      <c r="AE217" s="3"/>
      <c r="AF217" s="3"/>
      <c r="AG217" s="3"/>
      <c r="AH217" s="3"/>
      <c r="AI217" s="3"/>
      <c r="AJ217" s="3"/>
      <c r="AK217" s="3"/>
      <c r="AL217" s="3"/>
      <c r="AM217" s="3"/>
      <c r="AN217" s="3"/>
      <c r="AO217" s="3"/>
    </row>
    <row r="218" spans="1:41">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c r="AA218" s="3"/>
      <c r="AB218" s="3"/>
      <c r="AC218" s="3"/>
      <c r="AD218" s="3"/>
      <c r="AE218" s="3"/>
      <c r="AF218" s="3"/>
      <c r="AG218" s="3"/>
      <c r="AH218" s="3"/>
      <c r="AI218" s="3"/>
      <c r="AJ218" s="3"/>
      <c r="AK218" s="3"/>
      <c r="AL218" s="3"/>
      <c r="AM218" s="3"/>
      <c r="AN218" s="3"/>
      <c r="AO218" s="3"/>
    </row>
    <row r="219" spans="1:41">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c r="AA219" s="3"/>
      <c r="AB219" s="3"/>
      <c r="AC219" s="3"/>
      <c r="AD219" s="3"/>
      <c r="AE219" s="3"/>
      <c r="AF219" s="3"/>
      <c r="AG219" s="3"/>
      <c r="AH219" s="3"/>
      <c r="AI219" s="3"/>
      <c r="AJ219" s="3"/>
      <c r="AK219" s="3"/>
      <c r="AL219" s="3"/>
      <c r="AM219" s="3"/>
      <c r="AN219" s="3"/>
      <c r="AO219" s="3"/>
    </row>
    <row r="220" spans="1:41">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c r="AA220" s="3"/>
      <c r="AB220" s="3"/>
      <c r="AC220" s="3"/>
      <c r="AD220" s="3"/>
      <c r="AE220" s="3"/>
      <c r="AF220" s="3"/>
      <c r="AG220" s="3"/>
      <c r="AH220" s="3"/>
      <c r="AI220" s="3"/>
      <c r="AJ220" s="3"/>
      <c r="AK220" s="3"/>
      <c r="AL220" s="3"/>
      <c r="AM220" s="3"/>
      <c r="AN220" s="3"/>
      <c r="AO220" s="3"/>
    </row>
    <row r="221" spans="1:41">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c r="AA221" s="3"/>
      <c r="AB221" s="3"/>
      <c r="AC221" s="3"/>
      <c r="AD221" s="3"/>
      <c r="AE221" s="3"/>
      <c r="AF221" s="3"/>
      <c r="AG221" s="3"/>
      <c r="AH221" s="3"/>
      <c r="AI221" s="3"/>
      <c r="AJ221" s="3"/>
      <c r="AK221" s="3"/>
      <c r="AL221" s="3"/>
      <c r="AM221" s="3"/>
      <c r="AN221" s="3"/>
      <c r="AO221" s="3"/>
    </row>
    <row r="222" spans="1:41">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c r="AA222" s="3"/>
      <c r="AB222" s="3"/>
      <c r="AC222" s="3"/>
      <c r="AD222" s="3"/>
      <c r="AE222" s="3"/>
      <c r="AF222" s="3"/>
      <c r="AG222" s="3"/>
      <c r="AH222" s="3"/>
      <c r="AI222" s="3"/>
      <c r="AJ222" s="3"/>
      <c r="AK222" s="3"/>
      <c r="AL222" s="3"/>
      <c r="AM222" s="3"/>
      <c r="AN222" s="3"/>
      <c r="AO222" s="3"/>
    </row>
    <row r="223" spans="1:41">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c r="AA223" s="3"/>
      <c r="AB223" s="3"/>
      <c r="AC223" s="3"/>
      <c r="AD223" s="3"/>
      <c r="AE223" s="3"/>
      <c r="AF223" s="3"/>
      <c r="AG223" s="3"/>
      <c r="AH223" s="3"/>
      <c r="AI223" s="3"/>
      <c r="AJ223" s="3"/>
      <c r="AK223" s="3"/>
      <c r="AL223" s="3"/>
      <c r="AM223" s="3"/>
      <c r="AN223" s="3"/>
      <c r="AO223" s="3"/>
    </row>
    <row r="224" spans="1:41">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c r="AA224" s="3"/>
      <c r="AB224" s="3"/>
      <c r="AC224" s="3"/>
      <c r="AD224" s="3"/>
      <c r="AE224" s="3"/>
      <c r="AF224" s="3"/>
      <c r="AG224" s="3"/>
      <c r="AH224" s="3"/>
      <c r="AI224" s="3"/>
      <c r="AJ224" s="3"/>
      <c r="AK224" s="3"/>
      <c r="AL224" s="3"/>
      <c r="AM224" s="3"/>
      <c r="AN224" s="3"/>
      <c r="AO224" s="3"/>
    </row>
    <row r="225" spans="1:41">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c r="AA225" s="3"/>
      <c r="AB225" s="3"/>
      <c r="AC225" s="3"/>
      <c r="AD225" s="3"/>
      <c r="AE225" s="3"/>
      <c r="AF225" s="3"/>
      <c r="AG225" s="3"/>
      <c r="AH225" s="3"/>
      <c r="AI225" s="3"/>
      <c r="AJ225" s="3"/>
      <c r="AK225" s="3"/>
      <c r="AL225" s="3"/>
      <c r="AM225" s="3"/>
      <c r="AN225" s="3"/>
      <c r="AO225" s="3"/>
    </row>
    <row r="226" spans="1:41">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c r="AA226" s="3"/>
      <c r="AB226" s="3"/>
      <c r="AC226" s="3"/>
      <c r="AD226" s="3"/>
      <c r="AE226" s="3"/>
      <c r="AF226" s="3"/>
      <c r="AG226" s="3"/>
      <c r="AH226" s="3"/>
      <c r="AI226" s="3"/>
      <c r="AJ226" s="3"/>
      <c r="AK226" s="3"/>
      <c r="AL226" s="3"/>
      <c r="AM226" s="3"/>
      <c r="AN226" s="3"/>
      <c r="AO226" s="3"/>
    </row>
    <row r="227" spans="1:41">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c r="AA227" s="3"/>
      <c r="AB227" s="3"/>
      <c r="AC227" s="3"/>
      <c r="AD227" s="3"/>
      <c r="AE227" s="3"/>
      <c r="AF227" s="3"/>
      <c r="AG227" s="3"/>
      <c r="AH227" s="3"/>
      <c r="AI227" s="3"/>
      <c r="AJ227" s="3"/>
      <c r="AK227" s="3"/>
      <c r="AL227" s="3"/>
      <c r="AM227" s="3"/>
      <c r="AN227" s="3"/>
      <c r="AO227" s="3"/>
    </row>
    <row r="228" spans="1:41">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c r="AA228" s="3"/>
      <c r="AB228" s="3"/>
      <c r="AC228" s="3"/>
      <c r="AD228" s="3"/>
      <c r="AE228" s="3"/>
      <c r="AF228" s="3"/>
      <c r="AG228" s="3"/>
      <c r="AH228" s="3"/>
      <c r="AI228" s="3"/>
      <c r="AJ228" s="3"/>
      <c r="AK228" s="3"/>
      <c r="AL228" s="3"/>
      <c r="AM228" s="3"/>
      <c r="AN228" s="3"/>
      <c r="AO228" s="3"/>
    </row>
    <row r="229" spans="1:41">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c r="AA229" s="3"/>
      <c r="AB229" s="3"/>
      <c r="AC229" s="3"/>
      <c r="AD229" s="3"/>
      <c r="AE229" s="3"/>
      <c r="AF229" s="3"/>
      <c r="AG229" s="3"/>
      <c r="AH229" s="3"/>
      <c r="AI229" s="3"/>
      <c r="AJ229" s="3"/>
      <c r="AK229" s="3"/>
      <c r="AL229" s="3"/>
      <c r="AM229" s="3"/>
      <c r="AN229" s="3"/>
      <c r="AO229" s="3"/>
    </row>
    <row r="230" spans="1:41">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c r="AA230" s="3"/>
      <c r="AB230" s="3"/>
      <c r="AC230" s="3"/>
      <c r="AD230" s="3"/>
      <c r="AE230" s="3"/>
      <c r="AF230" s="3"/>
      <c r="AG230" s="3"/>
      <c r="AH230" s="3"/>
      <c r="AI230" s="3"/>
      <c r="AJ230" s="3"/>
      <c r="AK230" s="3"/>
      <c r="AL230" s="3"/>
      <c r="AM230" s="3"/>
      <c r="AN230" s="3"/>
      <c r="AO230" s="3"/>
    </row>
    <row r="231" spans="1:41">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c r="AA231" s="3"/>
      <c r="AB231" s="3"/>
      <c r="AC231" s="3"/>
      <c r="AD231" s="3"/>
      <c r="AE231" s="3"/>
      <c r="AF231" s="3"/>
      <c r="AG231" s="3"/>
      <c r="AH231" s="3"/>
      <c r="AI231" s="3"/>
      <c r="AJ231" s="3"/>
      <c r="AK231" s="3"/>
      <c r="AL231" s="3"/>
      <c r="AM231" s="3"/>
      <c r="AN231" s="3"/>
      <c r="AO231" s="3"/>
    </row>
    <row r="232" spans="1:41">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c r="AA232" s="3"/>
      <c r="AB232" s="3"/>
      <c r="AC232" s="3"/>
      <c r="AD232" s="3"/>
      <c r="AE232" s="3"/>
      <c r="AF232" s="3"/>
      <c r="AG232" s="3"/>
      <c r="AH232" s="3"/>
      <c r="AI232" s="3"/>
      <c r="AJ232" s="3"/>
      <c r="AK232" s="3"/>
      <c r="AL232" s="3"/>
      <c r="AM232" s="3"/>
      <c r="AN232" s="3"/>
      <c r="AO232" s="3"/>
    </row>
    <row r="233" spans="1:41">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c r="AA233" s="3"/>
      <c r="AB233" s="3"/>
      <c r="AC233" s="3"/>
      <c r="AD233" s="3"/>
      <c r="AE233" s="3"/>
      <c r="AF233" s="3"/>
      <c r="AG233" s="3"/>
      <c r="AH233" s="3"/>
      <c r="AI233" s="3"/>
      <c r="AJ233" s="3"/>
      <c r="AK233" s="3"/>
      <c r="AL233" s="3"/>
      <c r="AM233" s="3"/>
      <c r="AN233" s="3"/>
      <c r="AO233" s="3"/>
    </row>
    <row r="234" spans="1:41">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c r="AA234" s="3"/>
      <c r="AB234" s="3"/>
      <c r="AC234" s="3"/>
      <c r="AD234" s="3"/>
      <c r="AE234" s="3"/>
      <c r="AF234" s="3"/>
      <c r="AG234" s="3"/>
      <c r="AH234" s="3"/>
      <c r="AI234" s="3"/>
      <c r="AJ234" s="3"/>
      <c r="AK234" s="3"/>
      <c r="AL234" s="3"/>
      <c r="AM234" s="3"/>
      <c r="AN234" s="3"/>
      <c r="AO234" s="3"/>
    </row>
    <row r="235" spans="1:41">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c r="AA235" s="3"/>
      <c r="AB235" s="3"/>
      <c r="AC235" s="3"/>
      <c r="AD235" s="3"/>
      <c r="AE235" s="3"/>
      <c r="AF235" s="3"/>
      <c r="AG235" s="3"/>
      <c r="AH235" s="3"/>
      <c r="AI235" s="3"/>
      <c r="AJ235" s="3"/>
      <c r="AK235" s="3"/>
      <c r="AL235" s="3"/>
      <c r="AM235" s="3"/>
      <c r="AN235" s="3"/>
      <c r="AO235" s="3"/>
    </row>
    <row r="236" spans="1:41">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c r="AA236" s="3"/>
      <c r="AB236" s="3"/>
      <c r="AC236" s="3"/>
      <c r="AD236" s="3"/>
      <c r="AE236" s="3"/>
      <c r="AF236" s="3"/>
      <c r="AG236" s="3"/>
      <c r="AH236" s="3"/>
      <c r="AI236" s="3"/>
      <c r="AJ236" s="3"/>
      <c r="AK236" s="3"/>
      <c r="AL236" s="3"/>
      <c r="AM236" s="3"/>
      <c r="AN236" s="3"/>
      <c r="AO236" s="3"/>
    </row>
    <row r="237" spans="1:41">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c r="AA237" s="3"/>
      <c r="AB237" s="3"/>
      <c r="AC237" s="3"/>
      <c r="AD237" s="3"/>
      <c r="AE237" s="3"/>
      <c r="AF237" s="3"/>
      <c r="AG237" s="3"/>
      <c r="AH237" s="3"/>
      <c r="AI237" s="3"/>
      <c r="AJ237" s="3"/>
      <c r="AK237" s="3"/>
      <c r="AL237" s="3"/>
      <c r="AM237" s="3"/>
      <c r="AN237" s="3"/>
      <c r="AO237" s="3"/>
    </row>
    <row r="238" spans="1:41">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c r="AA238" s="3"/>
      <c r="AB238" s="3"/>
      <c r="AC238" s="3"/>
      <c r="AD238" s="3"/>
      <c r="AE238" s="3"/>
      <c r="AF238" s="3"/>
      <c r="AG238" s="3"/>
      <c r="AH238" s="3"/>
      <c r="AI238" s="3"/>
      <c r="AJ238" s="3"/>
      <c r="AK238" s="3"/>
      <c r="AL238" s="3"/>
      <c r="AM238" s="3"/>
      <c r="AN238" s="3"/>
      <c r="AO238" s="3"/>
    </row>
  </sheetData>
  <sheetProtection algorithmName="SHA-512" hashValue="cTYaS4arK6X1QqZJzPQb1/nHSRzRGCpiFKjCgHOc6j6XFppEKGYC2ci4g4iMKAl5BnrA/tmdDtzPkZzku5rpAw==" saltValue="kyC1D5uqUcH31SAx+rsHUw==" spinCount="100000" sheet="1" formatColumns="0" formatRows="0" insertRows="0"/>
  <protectedRanges>
    <protectedRange password="DD74" sqref="B4:B5 A14:C16 C13 A24:C26 A34:C36" name="Range1_1"/>
  </protectedRanges>
  <mergeCells count="3">
    <mergeCell ref="B3:E3"/>
    <mergeCell ref="A1:E1"/>
    <mergeCell ref="A2:E2"/>
  </mergeCells>
  <phoneticPr fontId="18" type="noConversion"/>
  <pageMargins left="0.25" right="0.25" top="0.75" bottom="0.75" header="0.3" footer="0.3"/>
  <pageSetup paperSize="5" scale="38"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EFFBC595F6271A418D83A0B8BC29E2C1" ma:contentTypeVersion="5" ma:contentTypeDescription="Create a new document." ma:contentTypeScope="" ma:versionID="6485eb5e6ec4e9f525ceb3cd0f882065">
  <xsd:schema xmlns:xsd="http://www.w3.org/2001/XMLSchema" xmlns:xs="http://www.w3.org/2001/XMLSchema" xmlns:p="http://schemas.microsoft.com/office/2006/metadata/properties" xmlns:ns2="55517ff0-cf6a-421d-a1b6-db951f5fc3e4" xmlns:ns3="de0219fb-775f-424a-92ce-51626dfe826a" targetNamespace="http://schemas.microsoft.com/office/2006/metadata/properties" ma:root="true" ma:fieldsID="db6685d782ca18e7b79b253f03932bba" ns2:_="" ns3:_="">
    <xsd:import namespace="55517ff0-cf6a-421d-a1b6-db951f5fc3e4"/>
    <xsd:import namespace="de0219fb-775f-424a-92ce-51626dfe826a"/>
    <xsd:element name="properties">
      <xsd:complexType>
        <xsd:sequence>
          <xsd:element name="documentManagement">
            <xsd:complexType>
              <xsd:all>
                <xsd:element ref="ns2:MediaServiceMetadata" minOccurs="0"/>
                <xsd:element ref="ns2:MediaServiceFastMetadata" minOccurs="0"/>
                <xsd:element ref="ns2:MediaServiceDateTake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5517ff0-cf6a-421d-a1b6-db951f5fc3e4"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DateTaken" ma:index="10" nillable="true" ma:displayName="MediaServiceDateTaken" ma:descriptio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e0219fb-775f-424a-92ce-51626dfe826a"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2B32092-028A-4469-AE8B-DA9587995890}">
  <ds:schemaRefs>
    <ds:schemaRef ds:uri="de0219fb-775f-424a-92ce-51626dfe826a"/>
    <ds:schemaRef ds:uri="http://www.w3.org/XML/1998/namespace"/>
    <ds:schemaRef ds:uri="http://purl.org/dc/elements/1.1/"/>
    <ds:schemaRef ds:uri="http://purl.org/dc/dcmitype/"/>
    <ds:schemaRef ds:uri="http://schemas.microsoft.com/office/infopath/2007/PartnerControls"/>
    <ds:schemaRef ds:uri="http://schemas.openxmlformats.org/package/2006/metadata/core-properties"/>
    <ds:schemaRef ds:uri="http://purl.org/dc/terms/"/>
    <ds:schemaRef ds:uri="http://schemas.microsoft.com/office/2006/documentManagement/types"/>
    <ds:schemaRef ds:uri="55517ff0-cf6a-421d-a1b6-db951f5fc3e4"/>
    <ds:schemaRef ds:uri="http://schemas.microsoft.com/office/2006/metadata/properties"/>
  </ds:schemaRefs>
</ds:datastoreItem>
</file>

<file path=customXml/itemProps2.xml><?xml version="1.0" encoding="utf-8"?>
<ds:datastoreItem xmlns:ds="http://schemas.openxmlformats.org/officeDocument/2006/customXml" ds:itemID="{AE970966-032D-46E7-B0F5-2F4435D1180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5517ff0-cf6a-421d-a1b6-db951f5fc3e4"/>
    <ds:schemaRef ds:uri="de0219fb-775f-424a-92ce-51626dfe826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30DC4D8-AE32-411C-A0FD-EA087A2CAD3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4</vt:i4>
      </vt:variant>
    </vt:vector>
  </HeadingPairs>
  <TitlesOfParts>
    <vt:vector size="17" baseType="lpstr">
      <vt:lpstr>Instructions</vt:lpstr>
      <vt:lpstr>Ex. 1 Application</vt:lpstr>
      <vt:lpstr>Ex. 2 Self-Score</vt:lpstr>
      <vt:lpstr>Ex. 3 Development Budget</vt:lpstr>
      <vt:lpstr>Ex. 4 Financial Summay </vt:lpstr>
      <vt:lpstr>Ex. 5 Unit Affordability</vt:lpstr>
      <vt:lpstr>Unit Affordability Example</vt:lpstr>
      <vt:lpstr>Ex. 6  Operating Budget</vt:lpstr>
      <vt:lpstr>Exhibit 8 30 Year Proforma</vt:lpstr>
      <vt:lpstr>Ex. 9 - Repl. Unit Analysis</vt:lpstr>
      <vt:lpstr>Ex. 10 Development Schedule</vt:lpstr>
      <vt:lpstr>Ex. 11 Developer Capacity</vt:lpstr>
      <vt:lpstr>Ex. 12 Developer Experience</vt:lpstr>
      <vt:lpstr>'Ex. 1 Application'!_Hlt522072174</vt:lpstr>
      <vt:lpstr>'Ex. 4 Financial Summay '!Print_Area</vt:lpstr>
      <vt:lpstr>'Ex. 5 Unit Affordability'!Print_Area</vt:lpstr>
      <vt:lpstr>'Ex. 6  Operating Budget'!Print_Area</vt:lpstr>
    </vt:vector>
  </TitlesOfParts>
  <Company>CEDA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Diana Downton</dc:creator>
  <cp:lastModifiedBy>Christina Morales</cp:lastModifiedBy>
  <cp:lastPrinted>2015-08-31T21:12:39Z</cp:lastPrinted>
  <dcterms:created xsi:type="dcterms:W3CDTF">2005-07-05T20:27:42Z</dcterms:created>
  <dcterms:modified xsi:type="dcterms:W3CDTF">2018-04-26T21:59:24Z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0x010100EFFBC595F6271A418D83A0B8BC29E2C1</vt:lpwstr>
  </property>
</Properties>
</file>