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ywardca-my.sharepoint.com/personal/tracy_irvin_hayward-ca_gov/Documents/Desktop/"/>
    </mc:Choice>
  </mc:AlternateContent>
  <xr:revisionPtr revIDLastSave="13" documentId="8_{D68CD83D-FFEC-4EA5-B61A-F141245ED8D1}" xr6:coauthVersionLast="47" xr6:coauthVersionMax="47" xr10:uidLastSave="{5767FFD3-39CB-45AB-AAB5-A4A9571B065B}"/>
  <bookViews>
    <workbookView xWindow="-28920" yWindow="-120" windowWidth="29040" windowHeight="15720" xr2:uid="{E8EE5AC2-CB32-432D-BD84-A4B1536B93EF}"/>
  </bookViews>
  <sheets>
    <sheet name="C &amp; Main Street" sheetId="1" r:id="rId1"/>
    <sheet name="City Center Drive" sheetId="2" r:id="rId2"/>
    <sheet name="Cinema Plac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M2" i="1"/>
  <c r="M2" i="2"/>
  <c r="M4" i="2"/>
  <c r="M3" i="2"/>
  <c r="M2" i="3"/>
  <c r="M3" i="3"/>
</calcChain>
</file>

<file path=xl/sharedStrings.xml><?xml version="1.0" encoding="utf-8"?>
<sst xmlns="http://schemas.openxmlformats.org/spreadsheetml/2006/main" count="163" uniqueCount="43">
  <si>
    <t>Jurisdiction Name</t>
  </si>
  <si>
    <t>Jurisdiction Type</t>
  </si>
  <si>
    <t>Site Address/Intersection</t>
  </si>
  <si>
    <t>City</t>
  </si>
  <si>
    <t>Five Digit ZIP Code</t>
  </si>
  <si>
    <t>County</t>
  </si>
  <si>
    <t>Assessor Parcel Number</t>
  </si>
  <si>
    <t>Consolidated Sites</t>
  </si>
  <si>
    <t>General Plan Designation (Current)</t>
  </si>
  <si>
    <t>Zoning Designation (Current)</t>
  </si>
  <si>
    <t>Minimum Density Allowed (units/acre)</t>
  </si>
  <si>
    <t>Maximum Density Allowed (units/acre)</t>
  </si>
  <si>
    <t>Parcel Size (Gross Acres)</t>
  </si>
  <si>
    <t>Existing Use/Vacancy</t>
  </si>
  <si>
    <t>Minimum Sales Price</t>
  </si>
  <si>
    <t>Last Appraised Value</t>
  </si>
  <si>
    <t>Last Appraised Date</t>
  </si>
  <si>
    <t>Optional Information1</t>
  </si>
  <si>
    <t>Optional Information2</t>
  </si>
  <si>
    <t>City of Hayward</t>
  </si>
  <si>
    <t>1026 C St</t>
  </si>
  <si>
    <t>Hayward</t>
  </si>
  <si>
    <t>94541</t>
  </si>
  <si>
    <t>Alameda</t>
  </si>
  <si>
    <t>Yes</t>
  </si>
  <si>
    <t>Downtown Main Street</t>
  </si>
  <si>
    <t>DT-MS</t>
  </si>
  <si>
    <t>Current: 0 Proposed: 40</t>
  </si>
  <si>
    <t>Current: 110 Proposed: 210</t>
  </si>
  <si>
    <t>Vacant</t>
  </si>
  <si>
    <t>Fair Market Value (FMV)</t>
  </si>
  <si>
    <t>22696 Main St</t>
  </si>
  <si>
    <t>City Center Drive &amp; Foothill Blvd</t>
  </si>
  <si>
    <t>Urban Center</t>
  </si>
  <si>
    <t>UC</t>
  </si>
  <si>
    <t>Vacant Land</t>
  </si>
  <si>
    <t xml:space="preserve">Vacant land </t>
  </si>
  <si>
    <t>Parking Garage</t>
  </si>
  <si>
    <t>22631 Foothill Blvd</t>
  </si>
  <si>
    <t>428-0066-085-00</t>
  </si>
  <si>
    <t>Mixed-use retail/theater (occupied)</t>
  </si>
  <si>
    <t>428-0066-086-00</t>
  </si>
  <si>
    <t>parking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</si>
</sst>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9"/>
      <color rgb="FF333333"/>
      <name val="Avenir Light"/>
    </font>
    <font>
      <sz val="8"/>
      <name val="Aptos Narrow"/>
      <family val="2"/>
      <scheme val="minor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2" fontId="0" fillId="0" borderId="0" xfId="0" applyNumberFormat="1"/>
    <xf numFmtId="1" fontId="3" fillId="0" borderId="0" xfId="0" applyNumberFormat="1" applyFont="1"/>
    <xf numFmtId="1" fontId="3" fillId="3" borderId="0" xfId="0" applyNumberFormat="1" applyFont="1" applyFill="1" applyAlignment="1">
      <alignment vertical="center" wrapText="1"/>
    </xf>
    <xf numFmtId="0" fontId="5" fillId="0" borderId="0" xfId="0" applyFont="1"/>
  </cellXfs>
  <cellStyles count="2">
    <cellStyle name="Currency" xfId="1" builtinId="4"/>
    <cellStyle name="Normal" xfId="0" builtinId="0"/>
  </cellStyles>
  <dxfs count="10">
    <dxf>
      <numFmt numFmtId="0" formatCode="General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1" indent="0" justifyLastLine="0" shrinkToFit="0" readingOrder="0"/>
    </dxf>
    <dxf>
      <numFmt numFmtId="0" formatCode="General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F2C1D0-24C2-4274-A72C-D827236A5906}" name="Table4" displayName="Table4" ref="A1:S499" totalsRowShown="0" headerRowDxfId="9" tableBorderDxfId="8">
  <autoFilter ref="A1:S499" xr:uid="{80F2C1D0-24C2-4274-A72C-D827236A5906}"/>
  <tableColumns count="19">
    <tableColumn id="1" xr3:uid="{97FD8736-BF8C-4371-A511-E73BAF2717DE}" name="Jurisdiction Name"/>
    <tableColumn id="2" xr3:uid="{BC266D2A-A946-4AF3-875C-335E6721B44C}" name="Jurisdiction Type"/>
    <tableColumn id="3" xr3:uid="{E0FEC393-3BF0-401A-B7FD-F85A979F5AA1}" name="Site Address/Intersection"/>
    <tableColumn id="4" xr3:uid="{141C5971-0FBA-4557-AB7C-61D70B1938FD}" name="City"/>
    <tableColumn id="5" xr3:uid="{95310B29-6CEA-4265-9D70-B3BA8AE82169}" name="Five Digit ZIP Code"/>
    <tableColumn id="6" xr3:uid="{D3138732-5264-4860-B81D-4ADE4DAA229D}" name="County"/>
    <tableColumn id="7" xr3:uid="{BA3CA628-AFEC-4CEF-B249-22073C4DC92C}" name="Assessor Parcel Number"/>
    <tableColumn id="8" xr3:uid="{F10CA10F-6C22-4176-AC41-0E92D3ADD028}" name="Consolidated Sites"/>
    <tableColumn id="9" xr3:uid="{0ABF5972-6313-46A1-9D7C-AABA8C01BE42}" name="General Plan Designation (Current)"/>
    <tableColumn id="10" xr3:uid="{DF5BF155-D797-4799-9C9E-12B8081A9CB5}" name="Zoning Designation (Current)"/>
    <tableColumn id="11" xr3:uid="{BBA6C4A9-F1A5-4643-A4C2-2910E19CB163}" name="Minimum Density Allowed (units/acre)"/>
    <tableColumn id="12" xr3:uid="{BC038656-EFF5-42F8-A4B5-F35D8F4D00FD}" name="Maximum Density Allowed (units/acre)"/>
    <tableColumn id="13" xr3:uid="{CC26BE84-F9E1-4899-8172-369EC7763E77}" name="Parcel Size (Gross Acres)"/>
    <tableColumn id="14" xr3:uid="{12248E5F-CD4C-49A1-9E80-5872547B7C9D}" name="Existing Use/Vacancy"/>
    <tableColumn id="15" xr3:uid="{D45B18BB-833F-4474-AF4E-F544F20221B5}" name="Minimum Sales Price"/>
    <tableColumn id="16" xr3:uid="{3B99322E-7ED8-40D9-A029-6882160A38D9}" name="Last Appraised Value" dataDxfId="7"/>
    <tableColumn id="17" xr3:uid="{49F0D7C1-F3B9-41B0-A3A8-3F21DF8FB41D}" name="Last Appraised Date"/>
    <tableColumn id="18" xr3:uid="{C6E7BAFC-E675-4FB6-9E44-80EEF5CD6499}" name="Optional Information1"/>
    <tableColumn id="19" xr3:uid="{1D8E7A27-7400-4EE5-9F9A-23165A32D0F5}" name="Optional Information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A9296-5BA7-4EFC-8A81-10749CD39F0F}" name="Table44" displayName="Table44" ref="A1:S499" totalsRowShown="0" headerRowDxfId="6" tableBorderDxfId="5">
  <autoFilter ref="A1:S499" xr:uid="{B6AA9296-5BA7-4EFC-8A81-10749CD39F0F}"/>
  <tableColumns count="19">
    <tableColumn id="1" xr3:uid="{2FAD41E3-07E0-4BC7-BFFE-BDBC003D311C}" name="Jurisdiction Name"/>
    <tableColumn id="2" xr3:uid="{4314C90B-5DC2-4314-83DD-A067280A07A9}" name="Jurisdiction Type"/>
    <tableColumn id="3" xr3:uid="{830DF4AE-0662-4771-B954-F95BD7EC2E78}" name="Site Address/Intersection"/>
    <tableColumn id="4" xr3:uid="{1FDC1553-CDB5-4091-BE23-52D463B55144}" name="City"/>
    <tableColumn id="5" xr3:uid="{477FD6C6-32A7-4291-BAD6-648CDC687DDE}" name="Five Digit ZIP Code"/>
    <tableColumn id="6" xr3:uid="{8413BA15-7BC9-428B-90B5-B4E662DE078A}" name="County"/>
    <tableColumn id="7" xr3:uid="{CBDB8D49-D4AC-4B9E-A63A-CAA0E7485525}" name="Assessor Parcel Number"/>
    <tableColumn id="8" xr3:uid="{59BA85BA-613D-44AC-8885-915C9866F488}" name="Consolidated Sites"/>
    <tableColumn id="9" xr3:uid="{E35DEBA1-D0E7-43E3-8765-4467B7F13A32}" name="General Plan Designation (Current)"/>
    <tableColumn id="10" xr3:uid="{D3B77793-A5CC-4E79-9E89-8E48BF6E91A7}" name="Zoning Designation (Current)"/>
    <tableColumn id="11" xr3:uid="{C146370B-1640-469E-AA8B-C9603963A609}" name="Minimum Density Allowed (units/acre)"/>
    <tableColumn id="12" xr3:uid="{2F2B922E-A72F-427B-BF20-203A1AC75620}" name="Maximum Density Allowed (units/acre)"/>
    <tableColumn id="13" xr3:uid="{99241FF5-E73D-4BE5-89E0-50B0637CA5B9}" name="Parcel Size (Gross Acres)" dataDxfId="4">
      <calculatedColumnFormula>93105/43560</calculatedColumnFormula>
    </tableColumn>
    <tableColumn id="14" xr3:uid="{2C9B289B-A346-47C1-8765-7E9CE4617F62}" name="Existing Use/Vacancy"/>
    <tableColumn id="15" xr3:uid="{45F699A7-1445-4CD3-BE9D-B9A3C90D0B4D}" name="Minimum Sales Price"/>
    <tableColumn id="16" xr3:uid="{E45BD263-C18A-4F9B-95B4-437FE22F1C5E}" name="Last Appraised Value" dataDxfId="3"/>
    <tableColumn id="17" xr3:uid="{BCDB3001-E066-4BD8-AF6D-E4D3702C508A}" name="Last Appraised Date"/>
    <tableColumn id="18" xr3:uid="{66DF76BB-3F69-4922-9FC3-1E6872F302C6}" name="Optional Information1"/>
    <tableColumn id="19" xr3:uid="{0A71058D-E781-4974-9D92-EE74BE4953BB}" name="Optional Information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5161B8-4440-401A-9D2C-9AFDAA556CA1}" name="Table45" displayName="Table45" ref="A1:S498" totalsRowShown="0" headerRowDxfId="2" tableBorderDxfId="1">
  <autoFilter ref="A1:S498" xr:uid="{C95161B8-4440-401A-9D2C-9AFDAA556CA1}"/>
  <tableColumns count="19">
    <tableColumn id="1" xr3:uid="{C557326D-FAB4-4A40-A0C3-646669AAA13E}" name="Jurisdiction Name"/>
    <tableColumn id="2" xr3:uid="{BD244353-3308-4115-ACA1-F06B33FBAA37}" name="Jurisdiction Type"/>
    <tableColumn id="3" xr3:uid="{5652385D-6727-44EF-90C3-CA01F9E8227B}" name="Site Address/Intersection"/>
    <tableColumn id="4" xr3:uid="{578CBC5B-B48D-4215-9177-A6FC8ECC0052}" name="City"/>
    <tableColumn id="5" xr3:uid="{B7645B6B-1E7C-420A-81F4-C3ED1C0012B4}" name="Five Digit ZIP Code"/>
    <tableColumn id="6" xr3:uid="{6317D457-0AD1-4172-9C01-2B4F12D34128}" name="County"/>
    <tableColumn id="7" xr3:uid="{5C8E0435-A827-4934-AD8D-3A032957D593}" name="Assessor Parcel Number"/>
    <tableColumn id="8" xr3:uid="{A516EE77-8451-4652-9DAA-9C9C05117966}" name="Consolidated Sites"/>
    <tableColumn id="9" xr3:uid="{9341C9A5-F42B-4B46-BB4A-4E64A5E5C8AD}" name="General Plan Designation (Current)"/>
    <tableColumn id="10" xr3:uid="{7F7E89F6-E6D2-4208-9F25-2CA2AB1D7075}" name="Zoning Designation (Current)"/>
    <tableColumn id="11" xr3:uid="{3E77D99B-9ED1-4210-B347-F81E09350C7D}" name="Minimum Density Allowed (units/acre)"/>
    <tableColumn id="12" xr3:uid="{F423486E-1F52-480D-8D13-872EBECA33E6}" name="Maximum Density Allowed (units/acre)"/>
    <tableColumn id="13" xr3:uid="{99009CC8-61DC-4F30-951B-7EC11CC71B09}" name="Parcel Size (Gross Acres)"/>
    <tableColumn id="14" xr3:uid="{F3B35590-3301-43C4-A007-47FF8DA407AD}" name="Existing Use/Vacancy"/>
    <tableColumn id="15" xr3:uid="{3C235F68-AA02-4269-8F93-A577C56309C4}" name="Minimum Sales Price"/>
    <tableColumn id="16" xr3:uid="{225A19DE-88E3-4C23-866C-8E27DED5F088}" name="Last Appraised Value" dataDxfId="0"/>
    <tableColumn id="17" xr3:uid="{C30C9DDB-9115-443B-A2A1-90ED3F9CAB53}" name="Last Appraised Date"/>
    <tableColumn id="18" xr3:uid="{27ADC7C4-82BD-4F1B-83F9-229FB3F4F83D}" name="Optional Information1"/>
    <tableColumn id="19" xr3:uid="{E8849B1B-2341-4887-8D42-FC6C29A03F71}" name="Optional Information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2B32-1806-467A-BB64-619F1659BD9C}">
  <dimension ref="A1:S4"/>
  <sheetViews>
    <sheetView tabSelected="1" workbookViewId="0">
      <selection activeCell="K2" sqref="K2:L4"/>
    </sheetView>
  </sheetViews>
  <sheetFormatPr defaultColWidth="12.140625" defaultRowHeight="15"/>
  <cols>
    <col min="1" max="2" width="30.7109375" customWidth="1"/>
    <col min="3" max="3" width="36.42578125" customWidth="1"/>
    <col min="4" max="4" width="24.140625" customWidth="1"/>
    <col min="5" max="5" width="16.42578125" customWidth="1"/>
    <col min="6" max="6" width="23" customWidth="1"/>
    <col min="7" max="9" width="30.7109375" customWidth="1"/>
    <col min="10" max="10" width="23.85546875" customWidth="1"/>
    <col min="11" max="12" width="30.7109375" customWidth="1"/>
    <col min="13" max="13" width="13.85546875" customWidth="1"/>
    <col min="14" max="14" width="30.28515625" customWidth="1"/>
    <col min="15" max="16" width="27.42578125" customWidth="1"/>
    <col min="17" max="17" width="28.7109375" customWidth="1"/>
    <col min="18" max="19" width="28" customWidth="1"/>
  </cols>
  <sheetData>
    <row r="1" spans="1:19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2" customFormat="1">
      <c r="A2" t="s">
        <v>19</v>
      </c>
      <c r="B2" t="s">
        <v>3</v>
      </c>
      <c r="C2" t="s">
        <v>20</v>
      </c>
      <c r="D2" t="s">
        <v>21</v>
      </c>
      <c r="E2" t="s">
        <v>22</v>
      </c>
      <c r="F2" t="s">
        <v>23</v>
      </c>
      <c r="G2" s="8">
        <v>428006603700</v>
      </c>
      <c r="H2" t="s">
        <v>24</v>
      </c>
      <c r="I2" t="s">
        <v>25</v>
      </c>
      <c r="J2" t="s">
        <v>26</v>
      </c>
      <c r="K2" s="2" t="s">
        <v>27</v>
      </c>
      <c r="L2" s="2" t="s">
        <v>28</v>
      </c>
      <c r="M2" s="7">
        <f>19902/43560</f>
        <v>0.45688705234159782</v>
      </c>
      <c r="N2" t="s">
        <v>29</v>
      </c>
      <c r="O2" t="s">
        <v>30</v>
      </c>
      <c r="P2" s="3"/>
      <c r="Q2" s="4"/>
      <c r="R2" s="5"/>
      <c r="S2" s="5"/>
    </row>
    <row r="3" spans="1:19" s="2" customFormat="1">
      <c r="A3" t="s">
        <v>19</v>
      </c>
      <c r="B3" t="s">
        <v>3</v>
      </c>
      <c r="C3" t="s">
        <v>31</v>
      </c>
      <c r="D3" t="s">
        <v>21</v>
      </c>
      <c r="E3" t="s">
        <v>22</v>
      </c>
      <c r="F3" t="s">
        <v>23</v>
      </c>
      <c r="G3" s="9">
        <v>428006603802</v>
      </c>
      <c r="H3" t="s">
        <v>24</v>
      </c>
      <c r="I3" t="s">
        <v>25</v>
      </c>
      <c r="J3" t="s">
        <v>26</v>
      </c>
      <c r="K3" s="2" t="s">
        <v>27</v>
      </c>
      <c r="L3" s="10" t="s">
        <v>28</v>
      </c>
      <c r="M3" s="7">
        <f>5970/43560</f>
        <v>0.13705234159779614</v>
      </c>
      <c r="N3" t="s">
        <v>29</v>
      </c>
      <c r="O3" t="s">
        <v>30</v>
      </c>
      <c r="P3" s="3"/>
      <c r="Q3" s="4"/>
      <c r="R3" s="5"/>
      <c r="S3" s="5"/>
    </row>
    <row r="4" spans="1:19">
      <c r="A4" t="s">
        <v>19</v>
      </c>
      <c r="B4" t="s">
        <v>3</v>
      </c>
      <c r="C4" t="s">
        <v>20</v>
      </c>
      <c r="D4" t="s">
        <v>21</v>
      </c>
      <c r="E4" t="s">
        <v>22</v>
      </c>
      <c r="F4" t="s">
        <v>23</v>
      </c>
      <c r="G4" s="8">
        <v>428006603801</v>
      </c>
      <c r="H4" t="s">
        <v>24</v>
      </c>
      <c r="I4" t="s">
        <v>25</v>
      </c>
      <c r="J4" t="s">
        <v>26</v>
      </c>
      <c r="K4" t="s">
        <v>27</v>
      </c>
      <c r="L4" s="10" t="s">
        <v>28</v>
      </c>
      <c r="M4" s="7">
        <f>8956/43560</f>
        <v>0.20560146923783287</v>
      </c>
      <c r="N4" t="s">
        <v>29</v>
      </c>
      <c r="O4" t="s">
        <v>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E38A-636C-4D30-BF8D-B697A8584EF1}">
  <dimension ref="A1:S4"/>
  <sheetViews>
    <sheetView topLeftCell="F1" workbookViewId="0">
      <selection activeCell="K21" sqref="K21"/>
    </sheetView>
  </sheetViews>
  <sheetFormatPr defaultColWidth="12.140625" defaultRowHeight="15"/>
  <cols>
    <col min="1" max="2" width="30.7109375" customWidth="1"/>
    <col min="3" max="3" width="36.42578125" customWidth="1"/>
    <col min="4" max="4" width="24.140625" customWidth="1"/>
    <col min="5" max="5" width="16.42578125" customWidth="1"/>
    <col min="6" max="6" width="23" customWidth="1"/>
    <col min="7" max="9" width="30.7109375" customWidth="1"/>
    <col min="10" max="10" width="23.85546875" customWidth="1"/>
    <col min="11" max="12" width="30.7109375" customWidth="1"/>
    <col min="13" max="13" width="13.85546875" customWidth="1"/>
    <col min="14" max="14" width="30.28515625" customWidth="1"/>
    <col min="15" max="16" width="27.42578125" customWidth="1"/>
    <col min="17" max="17" width="28.7109375" customWidth="1"/>
    <col min="18" max="19" width="28" customWidth="1"/>
  </cols>
  <sheetData>
    <row r="1" spans="1:19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2" customFormat="1">
      <c r="A2" t="s">
        <v>19</v>
      </c>
      <c r="B2" t="s">
        <v>3</v>
      </c>
      <c r="C2" t="s">
        <v>32</v>
      </c>
      <c r="D2" t="s">
        <v>21</v>
      </c>
      <c r="E2" t="s">
        <v>22</v>
      </c>
      <c r="F2" t="s">
        <v>23</v>
      </c>
      <c r="G2" s="8">
        <v>415025011102</v>
      </c>
      <c r="H2" t="s">
        <v>24</v>
      </c>
      <c r="I2" t="s">
        <v>33</v>
      </c>
      <c r="J2" t="s">
        <v>34</v>
      </c>
      <c r="K2" s="2" t="s">
        <v>27</v>
      </c>
      <c r="L2" s="2" t="s">
        <v>28</v>
      </c>
      <c r="M2" s="7">
        <f>93105/43560</f>
        <v>2.1373966942148761</v>
      </c>
      <c r="N2" t="s">
        <v>35</v>
      </c>
      <c r="O2" t="s">
        <v>30</v>
      </c>
      <c r="P2" s="3"/>
      <c r="Q2" s="4"/>
      <c r="R2" s="5"/>
      <c r="S2" s="5"/>
    </row>
    <row r="3" spans="1:19" s="2" customFormat="1">
      <c r="A3" t="s">
        <v>19</v>
      </c>
      <c r="B3" t="s">
        <v>3</v>
      </c>
      <c r="C3" t="s">
        <v>32</v>
      </c>
      <c r="D3" t="s">
        <v>21</v>
      </c>
      <c r="E3" t="s">
        <v>22</v>
      </c>
      <c r="F3" t="s">
        <v>23</v>
      </c>
      <c r="G3" s="8">
        <v>415025011200</v>
      </c>
      <c r="H3" t="s">
        <v>24</v>
      </c>
      <c r="I3" t="s">
        <v>33</v>
      </c>
      <c r="J3" t="s">
        <v>34</v>
      </c>
      <c r="K3" s="2" t="s">
        <v>27</v>
      </c>
      <c r="L3" s="10" t="s">
        <v>28</v>
      </c>
      <c r="M3" s="7">
        <f>60824/43560</f>
        <v>1.3963269054178145</v>
      </c>
      <c r="N3" t="s">
        <v>36</v>
      </c>
      <c r="O3" t="s">
        <v>30</v>
      </c>
      <c r="P3" s="3"/>
      <c r="Q3" s="4"/>
      <c r="R3" s="5"/>
      <c r="S3" s="5"/>
    </row>
    <row r="4" spans="1:19">
      <c r="A4" t="s">
        <v>19</v>
      </c>
      <c r="B4" t="s">
        <v>3</v>
      </c>
      <c r="C4" t="s">
        <v>32</v>
      </c>
      <c r="D4" t="s">
        <v>21</v>
      </c>
      <c r="E4" t="s">
        <v>22</v>
      </c>
      <c r="F4" t="s">
        <v>23</v>
      </c>
      <c r="G4" s="8">
        <v>415025011300</v>
      </c>
      <c r="H4" t="s">
        <v>24</v>
      </c>
      <c r="I4" t="s">
        <v>33</v>
      </c>
      <c r="J4" t="s">
        <v>34</v>
      </c>
      <c r="K4" t="s">
        <v>27</v>
      </c>
      <c r="L4" s="10" t="s">
        <v>28</v>
      </c>
      <c r="M4" s="7">
        <f>99271/43560</f>
        <v>2.2789485766758495</v>
      </c>
      <c r="N4" t="s">
        <v>37</v>
      </c>
      <c r="O4" t="s">
        <v>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4997-A348-4B0D-ABC2-684D5C6242DE}">
  <dimension ref="A1:S4"/>
  <sheetViews>
    <sheetView topLeftCell="G1" workbookViewId="0">
      <selection activeCell="L15" sqref="L15"/>
    </sheetView>
  </sheetViews>
  <sheetFormatPr defaultColWidth="12.140625" defaultRowHeight="15"/>
  <cols>
    <col min="1" max="2" width="30.7109375" customWidth="1"/>
    <col min="3" max="3" width="36.42578125" customWidth="1"/>
    <col min="4" max="4" width="24.140625" customWidth="1"/>
    <col min="5" max="5" width="16.42578125" customWidth="1"/>
    <col min="6" max="6" width="23" customWidth="1"/>
    <col min="7" max="9" width="30.7109375" customWidth="1"/>
    <col min="10" max="10" width="23.85546875" customWidth="1"/>
    <col min="11" max="12" width="30.7109375" customWidth="1"/>
    <col min="13" max="13" width="18.140625" bestFit="1" customWidth="1"/>
    <col min="14" max="14" width="32.5703125" bestFit="1" customWidth="1"/>
    <col min="15" max="16" width="27.42578125" customWidth="1"/>
    <col min="17" max="17" width="28.7109375" customWidth="1"/>
    <col min="18" max="19" width="28" customWidth="1"/>
  </cols>
  <sheetData>
    <row r="1" spans="1:19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2" customFormat="1">
      <c r="A2" t="s">
        <v>19</v>
      </c>
      <c r="B2" t="s">
        <v>3</v>
      </c>
      <c r="C2" t="s">
        <v>38</v>
      </c>
      <c r="D2" t="s">
        <v>21</v>
      </c>
      <c r="E2" t="s">
        <v>22</v>
      </c>
      <c r="F2" t="s">
        <v>23</v>
      </c>
      <c r="G2" s="6" t="s">
        <v>39</v>
      </c>
      <c r="H2" t="s">
        <v>24</v>
      </c>
      <c r="I2" t="s">
        <v>25</v>
      </c>
      <c r="J2" t="s">
        <v>26</v>
      </c>
      <c r="K2" s="2" t="s">
        <v>27</v>
      </c>
      <c r="L2" s="2" t="s">
        <v>28</v>
      </c>
      <c r="M2" s="7">
        <f>67158/43560</f>
        <v>1.5417355371900827</v>
      </c>
      <c r="N2" t="s">
        <v>40</v>
      </c>
      <c r="O2" t="s">
        <v>30</v>
      </c>
      <c r="P2" s="3"/>
      <c r="Q2" s="4"/>
      <c r="R2" s="5"/>
      <c r="S2" s="5"/>
    </row>
    <row r="3" spans="1:19" s="2" customFormat="1">
      <c r="A3" t="s">
        <v>19</v>
      </c>
      <c r="B3" t="s">
        <v>3</v>
      </c>
      <c r="C3" t="s">
        <v>38</v>
      </c>
      <c r="D3" t="s">
        <v>21</v>
      </c>
      <c r="E3" t="s">
        <v>22</v>
      </c>
      <c r="F3" t="s">
        <v>23</v>
      </c>
      <c r="G3" s="6" t="s">
        <v>41</v>
      </c>
      <c r="H3" t="s">
        <v>24</v>
      </c>
      <c r="I3" t="s">
        <v>25</v>
      </c>
      <c r="J3" t="s">
        <v>26</v>
      </c>
      <c r="K3" s="2" t="s">
        <v>27</v>
      </c>
      <c r="L3" s="10" t="s">
        <v>28</v>
      </c>
      <c r="M3" s="7">
        <f>38370/43560</f>
        <v>0.88085399449035817</v>
      </c>
      <c r="N3" t="s">
        <v>42</v>
      </c>
      <c r="O3" t="s">
        <v>30</v>
      </c>
      <c r="P3" s="3"/>
      <c r="Q3" s="4"/>
      <c r="R3" s="5"/>
      <c r="S3" s="5"/>
    </row>
    <row r="4" spans="1:19">
      <c r="L4" s="10"/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 &amp; Main Street</vt:lpstr>
      <vt:lpstr>City Center Drive</vt:lpstr>
      <vt:lpstr>Cinema Place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Irvin</dc:creator>
  <cp:keywords/>
  <dc:description/>
  <cp:lastModifiedBy>Tracy Irvin</cp:lastModifiedBy>
  <cp:revision/>
  <dcterms:created xsi:type="dcterms:W3CDTF">2026-04-08T22:13:29Z</dcterms:created>
  <dcterms:modified xsi:type="dcterms:W3CDTF">2026-05-27T22:43:14Z</dcterms:modified>
  <cp:category/>
  <cp:contentStatus/>
</cp:coreProperties>
</file>